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drawings/drawing10.xml" ContentType="application/vnd.openxmlformats-officedocument.drawing+xml"/>
  <Override PartName="/xl/embeddings/oleObject10.bin" ContentType="application/vnd.openxmlformats-officedocument.oleObject"/>
  <Override PartName="/xl/drawings/drawing11.xml" ContentType="application/vnd.openxmlformats-officedocument.drawing+xml"/>
  <Override PartName="/xl/embeddings/oleObject11.bin" ContentType="application/vnd.openxmlformats-officedocument.oleObject"/>
  <Override PartName="/xl/drawings/drawing12.xml" ContentType="application/vnd.openxmlformats-officedocument.drawing+xml"/>
  <Override PartName="/xl/embeddings/oleObject12.bin" ContentType="application/vnd.openxmlformats-officedocument.oleObject"/>
  <Override PartName="/xl/drawings/drawing13.xml" ContentType="application/vnd.openxmlformats-officedocument.drawing+xml"/>
  <Override PartName="/xl/embeddings/oleObject13.bin" ContentType="application/vnd.openxmlformats-officedocument.oleObject"/>
  <Override PartName="/xl/drawings/drawing14.xml" ContentType="application/vnd.openxmlformats-officedocument.drawing+xml"/>
  <Override PartName="/xl/embeddings/oleObject14.bin" ContentType="application/vnd.openxmlformats-officedocument.oleObject"/>
  <Override PartName="/xl/drawings/drawing15.xml" ContentType="application/vnd.openxmlformats-officedocument.drawing+xml"/>
  <Override PartName="/xl/embeddings/oleObject15.bin" ContentType="application/vnd.openxmlformats-officedocument.oleObject"/>
  <Override PartName="/xl/drawings/drawing16.xml" ContentType="application/vnd.openxmlformats-officedocument.drawing+xml"/>
  <Override PartName="/xl/embeddings/oleObject16.bin" ContentType="application/vnd.openxmlformats-officedocument.oleObject"/>
  <Override PartName="/xl/drawings/drawing17.xml" ContentType="application/vnd.openxmlformats-officedocument.drawing+xml"/>
  <Override PartName="/xl/embeddings/oleObject17.bin" ContentType="application/vnd.openxmlformats-officedocument.oleObject"/>
  <Override PartName="/xl/drawings/drawing18.xml" ContentType="application/vnd.openxmlformats-officedocument.drawing+xml"/>
  <Override PartName="/xl/embeddings/oleObject18.bin" ContentType="application/vnd.openxmlformats-officedocument.oleObject"/>
  <Override PartName="/xl/drawings/drawing19.xml" ContentType="application/vnd.openxmlformats-officedocument.drawing+xml"/>
  <Override PartName="/xl/embeddings/oleObject19.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H:\Clearwater\Contracts\Private\ECA Contracts\PROCUREMENTS-ECA\Diversion ITN-C6 FY20\Attachments\"/>
    </mc:Choice>
  </mc:AlternateContent>
  <xr:revisionPtr revIDLastSave="0" documentId="13_ncr:1_{75735BF9-A857-4A8A-8901-08ADC67DB29C}" xr6:coauthVersionLast="41" xr6:coauthVersionMax="41" xr10:uidLastSave="{00000000-0000-0000-0000-000000000000}"/>
  <bookViews>
    <workbookView xWindow="-60" yWindow="-60" windowWidth="20610" windowHeight="10980" tabRatio="886" firstSheet="2" activeTab="2" xr2:uid="{00000000-000D-0000-FFFF-FFFF00000000}"/>
  </bookViews>
  <sheets>
    <sheet name="ECA Use Only" sheetId="39" state="hidden" r:id="rId1"/>
    <sheet name="Agencies C6" sheetId="38" state="hidden" r:id="rId2"/>
    <sheet name="Instructions" sheetId="49" r:id="rId3"/>
    <sheet name="Budget Overview" sheetId="37" r:id="rId4"/>
    <sheet name="Program Annual Budget" sheetId="26" r:id="rId5"/>
    <sheet name="Budget Projection" sheetId="56" r:id="rId6"/>
    <sheet name="Carry Forward Funding" sheetId="59" r:id="rId7"/>
    <sheet name="Other Funding Sources" sheetId="50" r:id="rId8"/>
    <sheet name="1. Salaries" sheetId="40" r:id="rId9"/>
    <sheet name="2. Benefits" sheetId="43" r:id="rId10"/>
    <sheet name="3. Recruitment" sheetId="44" r:id="rId11"/>
    <sheet name="4. Office Supplies" sheetId="45" r:id="rId12"/>
    <sheet name="5. Communications" sheetId="46" r:id="rId13"/>
    <sheet name="6. Travel" sheetId="47" r:id="rId14"/>
    <sheet name="7. Equipment" sheetId="51" r:id="rId15"/>
    <sheet name="8. Occupancy" sheetId="52" r:id="rId16"/>
    <sheet name="9. Professional" sheetId="53" r:id="rId17"/>
    <sheet name="10. Dues-Licenses-Advertising" sheetId="60" r:id="rId18"/>
    <sheet name="11. Indirect" sheetId="54" r:id="rId19"/>
    <sheet name="Modified Total Direct Costs" sheetId="61" r:id="rId20"/>
    <sheet name="Budget Questions-Responses" sheetId="58" r:id="rId21"/>
    <sheet name="ECA Approval Sheet" sheetId="57" r:id="rId22"/>
  </sheets>
  <externalReferences>
    <externalReference r:id="rId23"/>
    <externalReference r:id="rId24"/>
  </externalReferences>
  <definedNames>
    <definedName name="_EDU2" localSheetId="17">'[1]Scooter - 1st DA brief'!#REF!,'[1]Scooter - 1st DA brief'!#REF!,'[1]Scooter - 1st DA brief'!#REF!,'[1]Scooter - 1st DA brief'!#REF!,'[1]Scooter - 1st DA brief'!#REF!,'[1]Scooter - 1st DA brief'!#REF!</definedName>
    <definedName name="_EDU2" localSheetId="6">'[1]Scooter - 1st DA brief'!#REF!,'[1]Scooter - 1st DA brief'!#REF!,'[1]Scooter - 1st DA brief'!#REF!,'[1]Scooter - 1st DA brief'!#REF!,'[1]Scooter - 1st DA brief'!#REF!,'[1]Scooter - 1st DA brief'!#REF!</definedName>
    <definedName name="_EDU2" localSheetId="19">'[1]Scooter - 1st DA brief'!#REF!,'[1]Scooter - 1st DA brief'!#REF!,'[1]Scooter - 1st DA brief'!#REF!,'[1]Scooter - 1st DA brief'!#REF!,'[1]Scooter - 1st DA brief'!#REF!,'[1]Scooter - 1st DA brief'!#REF!</definedName>
    <definedName name="_EDU2">'[1]Scooter - 1st DA brief'!#REF!,'[1]Scooter - 1st DA brief'!#REF!,'[1]Scooter - 1st DA brief'!#REF!,'[1]Scooter - 1st DA brief'!#REF!,'[1]Scooter - 1st DA brief'!#REF!,'[1]Scooter - 1st DA brief'!#REF!</definedName>
    <definedName name="_ENV2" localSheetId="17">'[1]Scooter - 1st DA brief'!#REF!,'[1]Scooter - 1st DA brief'!#REF!,'[1]Scooter - 1st DA brief'!#REF!,'[1]Scooter - 1st DA brief'!#REF!</definedName>
    <definedName name="_ENV2" localSheetId="6">'[1]Scooter - 1st DA brief'!#REF!,'[1]Scooter - 1st DA brief'!#REF!,'[1]Scooter - 1st DA brief'!#REF!,'[1]Scooter - 1st DA brief'!#REF!</definedName>
    <definedName name="_ENV2" localSheetId="19">'[1]Scooter - 1st DA brief'!#REF!,'[1]Scooter - 1st DA brief'!#REF!,'[1]Scooter - 1st DA brief'!#REF!,'[1]Scooter - 1st DA brief'!#REF!</definedName>
    <definedName name="_ENV2">'[1]Scooter - 1st DA brief'!#REF!,'[1]Scooter - 1st DA brief'!#REF!,'[1]Scooter - 1st DA brief'!#REF!,'[1]Scooter - 1st DA brief'!#REF!</definedName>
    <definedName name="_GGU2" localSheetId="17">'[1]Scooter - 1st DA brief'!#REF!,'[1]Scooter - 1st DA brief'!#REF!,'[1]Scooter - 1st DA brief'!#REF!,'[1]Scooter - 1st DA brief'!#REF!</definedName>
    <definedName name="_GGU2" localSheetId="6">'[1]Scooter - 1st DA brief'!#REF!,'[1]Scooter - 1st DA brief'!#REF!,'[1]Scooter - 1st DA brief'!#REF!,'[1]Scooter - 1st DA brief'!#REF!</definedName>
    <definedName name="_GGU2" localSheetId="19">'[1]Scooter - 1st DA brief'!#REF!,'[1]Scooter - 1st DA brief'!#REF!,'[1]Scooter - 1st DA brief'!#REF!,'[1]Scooter - 1st DA brief'!#REF!</definedName>
    <definedName name="_GGU2">'[1]Scooter - 1st DA brief'!#REF!,'[1]Scooter - 1st DA brief'!#REF!,'[1]Scooter - 1st DA brief'!#REF!,'[1]Scooter - 1st DA brief'!#REF!</definedName>
    <definedName name="_HHS2" localSheetId="17">'[1]Scooter - 1st DA brief'!#REF!,'[1]Scooter - 1st DA brief'!#REF!,'[1]Scooter - 1st DA brief'!#REF!,'[1]Scooter - 1st DA brief'!#REF!</definedName>
    <definedName name="_HHS2" localSheetId="6">'[1]Scooter - 1st DA brief'!#REF!,'[1]Scooter - 1st DA brief'!#REF!,'[1]Scooter - 1st DA brief'!#REF!,'[1]Scooter - 1st DA brief'!#REF!</definedName>
    <definedName name="_HHS2">'[1]Scooter - 1st DA brief'!#REF!,'[1]Scooter - 1st DA brief'!#REF!,'[1]Scooter - 1st DA brief'!#REF!,'[1]Scooter - 1st DA brief'!#REF!</definedName>
    <definedName name="_PSU2" localSheetId="17">'[1]Scooter - 1st DA brief'!#REF!,'[1]Scooter - 1st DA brief'!#REF!,'[1]Scooter - 1st DA brief'!#REF!</definedName>
    <definedName name="_PSU2" localSheetId="6">'[1]Scooter - 1st DA brief'!#REF!,'[1]Scooter - 1st DA brief'!#REF!,'[1]Scooter - 1st DA brief'!#REF!</definedName>
    <definedName name="_PSU2">'[1]Scooter - 1st DA brief'!#REF!,'[1]Scooter - 1st DA brief'!#REF!,'[1]Scooter - 1st DA brief'!#REF!</definedName>
    <definedName name="ALL" localSheetId="17">#REF!</definedName>
    <definedName name="ALL" localSheetId="6">#REF!</definedName>
    <definedName name="ALL" localSheetId="19">#REF!</definedName>
    <definedName name="ALL">#REF!</definedName>
    <definedName name="anscount" hidden="1">4</definedName>
    <definedName name="BMP" localSheetId="17">#REF!</definedName>
    <definedName name="BMP" localSheetId="6">#REF!</definedName>
    <definedName name="BMP" localSheetId="19">#REF!</definedName>
    <definedName name="BMP">#REF!</definedName>
    <definedName name="_xlnm.Database" localSheetId="17">#REF!</definedName>
    <definedName name="_xlnm.Database" localSheetId="6">#REF!</definedName>
    <definedName name="_xlnm.Database">#REF!</definedName>
    <definedName name="EDU" localSheetId="17">#REF!</definedName>
    <definedName name="EDU" localSheetId="6">#REF!</definedName>
    <definedName name="EDU">#REF!</definedName>
    <definedName name="ENV" localSheetId="17">#REF!</definedName>
    <definedName name="ENV" localSheetId="6">#REF!</definedName>
    <definedName name="ENV">#REF!</definedName>
    <definedName name="GGU" localSheetId="17">#REF!</definedName>
    <definedName name="GGU" localSheetId="6">#REF!</definedName>
    <definedName name="GGU">#REF!</definedName>
    <definedName name="HHS" localSheetId="17">#REF!</definedName>
    <definedName name="HHS" localSheetId="6">#REF!</definedName>
    <definedName name="HHS">#REF!</definedName>
    <definedName name="limcount" hidden="1">3</definedName>
    <definedName name="Low" localSheetId="17">#REF!</definedName>
    <definedName name="Low" localSheetId="6">#REF!</definedName>
    <definedName name="Low" localSheetId="19">#REF!</definedName>
    <definedName name="Low">#REF!</definedName>
    <definedName name="Low_Rate" localSheetId="17">#REF!</definedName>
    <definedName name="Low_Rate" localSheetId="6">#REF!</definedName>
    <definedName name="Low_Rate">#REF!</definedName>
    <definedName name="Medium" localSheetId="17">#REF!</definedName>
    <definedName name="Medium" localSheetId="6">#REF!</definedName>
    <definedName name="Medium">#REF!</definedName>
    <definedName name="Medium_Rate" localSheetId="17">#REF!</definedName>
    <definedName name="Medium_Rate" localSheetId="6">#REF!</definedName>
    <definedName name="Medium_Rate">#REF!</definedName>
    <definedName name="October_1992" localSheetId="17">#REF!</definedName>
    <definedName name="October_1992" localSheetId="6">#REF!</definedName>
    <definedName name="October_1992">#REF!</definedName>
    <definedName name="OldYear">[2]Inputs!$C$2</definedName>
    <definedName name="partners" localSheetId="17">#REF!</definedName>
    <definedName name="partners" localSheetId="6">#REF!</definedName>
    <definedName name="partners" localSheetId="19">#REF!</definedName>
    <definedName name="partners">#REF!</definedName>
    <definedName name="_xlnm.Print_Area" localSheetId="8">'1. Salaries'!$A$1:$F$62</definedName>
    <definedName name="_xlnm.Print_Area" localSheetId="17">'10. Dues-Licenses-Advertising'!$A$1:$E$31</definedName>
    <definedName name="_xlnm.Print_Area" localSheetId="18">'11. Indirect'!$A$1:$E$54</definedName>
    <definedName name="_xlnm.Print_Area" localSheetId="9">'2. Benefits'!$A$1:$D$26</definedName>
    <definedName name="_xlnm.Print_Area" localSheetId="10">'3. Recruitment'!$A$1:$E$32</definedName>
    <definedName name="_xlnm.Print_Area" localSheetId="11">'4. Office Supplies'!$A$1:$E$30</definedName>
    <definedName name="_xlnm.Print_Area" localSheetId="12">'5. Communications'!$A$1:$E$29</definedName>
    <definedName name="_xlnm.Print_Area" localSheetId="13">'6. Travel'!$A$1:$E$29</definedName>
    <definedName name="_xlnm.Print_Area" localSheetId="14">'7. Equipment'!$A$1:$E$29</definedName>
    <definedName name="_xlnm.Print_Area" localSheetId="15">'8. Occupancy'!$A$1:$E$29</definedName>
    <definedName name="_xlnm.Print_Area" localSheetId="16">'9. Professional'!$A$1:$E$32</definedName>
    <definedName name="_xlnm.Print_Area" localSheetId="3">'Budget Overview'!$A$1:$M$41</definedName>
    <definedName name="_xlnm.Print_Area" localSheetId="5">'Budget Projection'!$A$1:$R$49</definedName>
    <definedName name="_xlnm.Print_Area" localSheetId="6">'Carry Forward Funding'!$A$1:$G$53</definedName>
    <definedName name="_xlnm.Print_Area" localSheetId="2">Instructions!$A$1:$M$47</definedName>
    <definedName name="_xlnm.Print_Area" localSheetId="7">'Other Funding Sources'!$A$1:$G$53</definedName>
    <definedName name="_xlnm.Print_Area" localSheetId="4">'Program Annual Budget'!$A$1:$G$51</definedName>
    <definedName name="_xlnm.Print_Titles" localSheetId="1">'Agencies C6'!#REF!</definedName>
    <definedName name="_xlnm.Print_Titles" localSheetId="20">'Budget Questions-Responses'!$1:$6</definedName>
    <definedName name="PSU" localSheetId="17">#REF!</definedName>
    <definedName name="PSU" localSheetId="6">#REF!</definedName>
    <definedName name="PSU" localSheetId="19">#REF!</definedName>
    <definedName name="PSU">#REF!</definedName>
    <definedName name="qryPOPULATION_BY_AGE_RACE_SEX_AND_COUNTY_1991_2000" localSheetId="17">#REF!</definedName>
    <definedName name="qryPOPULATION_BY_AGE_RACE_SEX_AND_COUNTY_1991_2000" localSheetId="6">#REF!</definedName>
    <definedName name="qryPOPULATION_BY_AGE_RACE_SEX_AND_COUNTY_1991_2000">#REF!</definedName>
    <definedName name="sencount" hidden="1">2</definedName>
    <definedName name="State" localSheetId="17">#REF!</definedName>
    <definedName name="State" localSheetId="6">#REF!</definedName>
    <definedName name="State" localSheetId="19">#REF!</definedName>
    <definedName name="State">#REF!</definedName>
    <definedName name="State_Avg._Rate" localSheetId="17">#REF!</definedName>
    <definedName name="State_Avg._Rate" localSheetId="6">#REF!</definedName>
    <definedName name="State_Avg._Rate">#REF!</definedName>
    <definedName name="xxx" localSheetId="17">#REF!</definedName>
    <definedName name="xxx" localSheetId="6">#REF!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53" l="1"/>
  <c r="E24" i="53"/>
  <c r="E29" i="53"/>
  <c r="E28" i="45"/>
  <c r="R24" i="56"/>
  <c r="R25" i="56"/>
  <c r="R26" i="56"/>
  <c r="R27" i="56"/>
  <c r="R28" i="56"/>
  <c r="R29" i="56"/>
  <c r="R30" i="56"/>
  <c r="R31" i="56"/>
  <c r="R32" i="56"/>
  <c r="R33" i="56"/>
  <c r="R34" i="56"/>
  <c r="R35" i="56"/>
  <c r="R36" i="56"/>
  <c r="R37" i="56"/>
  <c r="R38" i="56"/>
  <c r="R39" i="56"/>
  <c r="R40" i="56"/>
  <c r="R41" i="56"/>
  <c r="R42" i="56"/>
  <c r="R43" i="56"/>
  <c r="R44" i="56"/>
  <c r="R45" i="56"/>
  <c r="R46" i="56"/>
  <c r="E25" i="52" l="1"/>
  <c r="E26" i="52"/>
  <c r="E27" i="47"/>
  <c r="E27" i="46"/>
  <c r="E24" i="45"/>
  <c r="E23" i="45"/>
  <c r="B18" i="61"/>
  <c r="B19" i="61"/>
  <c r="E29" i="60"/>
  <c r="E28" i="60"/>
  <c r="E27" i="60"/>
  <c r="E24" i="60"/>
  <c r="E23" i="60"/>
  <c r="E22" i="60"/>
  <c r="E19" i="60"/>
  <c r="E18" i="60"/>
  <c r="E17" i="60"/>
  <c r="E20" i="60" l="1"/>
  <c r="C43" i="56" s="1"/>
  <c r="T43" i="56" s="1"/>
  <c r="E30" i="60"/>
  <c r="E41" i="26"/>
  <c r="E25" i="60"/>
  <c r="E31" i="60" l="1"/>
  <c r="E43" i="26"/>
  <c r="C45" i="56"/>
  <c r="T45" i="56" s="1"/>
  <c r="E42" i="26"/>
  <c r="C44" i="56"/>
  <c r="T44" i="56" s="1"/>
  <c r="E48" i="50" l="1"/>
  <c r="F48" i="50"/>
  <c r="D48" i="50"/>
  <c r="E25" i="45"/>
  <c r="C28" i="56" s="1"/>
  <c r="T28" i="56" s="1"/>
  <c r="G27" i="50"/>
  <c r="G24" i="26" s="1"/>
  <c r="G28" i="50"/>
  <c r="G25" i="26" s="1"/>
  <c r="G29" i="50"/>
  <c r="G26" i="26" s="1"/>
  <c r="G30" i="50"/>
  <c r="G27" i="26" s="1"/>
  <c r="G31" i="50"/>
  <c r="G28" i="26" s="1"/>
  <c r="G32" i="50"/>
  <c r="G29" i="26" s="1"/>
  <c r="G33" i="50"/>
  <c r="G30" i="26" s="1"/>
  <c r="G34" i="50"/>
  <c r="G31" i="26" s="1"/>
  <c r="G35" i="50"/>
  <c r="G32" i="26" s="1"/>
  <c r="G36" i="50"/>
  <c r="G33" i="26" s="1"/>
  <c r="G37" i="50"/>
  <c r="G34" i="26" s="1"/>
  <c r="G38" i="50"/>
  <c r="G35" i="26" s="1"/>
  <c r="G39" i="50"/>
  <c r="G36" i="26" s="1"/>
  <c r="G40" i="50"/>
  <c r="G37" i="26" s="1"/>
  <c r="G41" i="50"/>
  <c r="G38" i="26" s="1"/>
  <c r="G42" i="50"/>
  <c r="G39" i="26" s="1"/>
  <c r="G43" i="50"/>
  <c r="G40" i="26" s="1"/>
  <c r="G44" i="50"/>
  <c r="G41" i="26" s="1"/>
  <c r="G45" i="50"/>
  <c r="G42" i="26" s="1"/>
  <c r="G46" i="50"/>
  <c r="G43" i="26" s="1"/>
  <c r="F48" i="59"/>
  <c r="F51" i="59" s="1"/>
  <c r="E48" i="59"/>
  <c r="E51" i="59" s="1"/>
  <c r="D48" i="59"/>
  <c r="D51" i="59" s="1"/>
  <c r="G27" i="59"/>
  <c r="F24" i="26" s="1"/>
  <c r="G28" i="59"/>
  <c r="F25" i="26" s="1"/>
  <c r="G29" i="59"/>
  <c r="F26" i="26" s="1"/>
  <c r="G30" i="59"/>
  <c r="F27" i="26" s="1"/>
  <c r="G31" i="59"/>
  <c r="F28" i="26" s="1"/>
  <c r="G32" i="59"/>
  <c r="F29" i="26" s="1"/>
  <c r="G33" i="59"/>
  <c r="F30" i="26" s="1"/>
  <c r="G34" i="59"/>
  <c r="F31" i="26" s="1"/>
  <c r="G35" i="59"/>
  <c r="F32" i="26" s="1"/>
  <c r="G36" i="59"/>
  <c r="F33" i="26" s="1"/>
  <c r="G37" i="59"/>
  <c r="F34" i="26" s="1"/>
  <c r="G38" i="59"/>
  <c r="F35" i="26" s="1"/>
  <c r="G39" i="59"/>
  <c r="F36" i="26" s="1"/>
  <c r="G40" i="59"/>
  <c r="F37" i="26" s="1"/>
  <c r="G41" i="59"/>
  <c r="F38" i="26" s="1"/>
  <c r="G42" i="59"/>
  <c r="F39" i="26" s="1"/>
  <c r="G43" i="59"/>
  <c r="F40" i="26" s="1"/>
  <c r="G44" i="59"/>
  <c r="F41" i="26" s="1"/>
  <c r="G45" i="59"/>
  <c r="F42" i="26" s="1"/>
  <c r="G46" i="59"/>
  <c r="F43" i="26" s="1"/>
  <c r="H42" i="26" l="1"/>
  <c r="E26" i="26"/>
  <c r="H26" i="26" s="1"/>
  <c r="H41" i="26"/>
  <c r="H43" i="26"/>
  <c r="G26" i="59" l="1"/>
  <c r="F23" i="26" s="1"/>
  <c r="G23" i="59"/>
  <c r="F20" i="26" s="1"/>
  <c r="G22" i="59"/>
  <c r="D4" i="59"/>
  <c r="D3" i="59"/>
  <c r="D2" i="59"/>
  <c r="E44" i="54"/>
  <c r="G48" i="59" l="1"/>
  <c r="F19" i="26"/>
  <c r="E53" i="59"/>
  <c r="F53" i="59"/>
  <c r="P47" i="56"/>
  <c r="F45" i="26" l="1"/>
  <c r="G51" i="59"/>
  <c r="F48" i="26" s="1"/>
  <c r="D53" i="59"/>
  <c r="F51" i="26" l="1"/>
  <c r="L45" i="37" s="1"/>
  <c r="G53" i="59"/>
  <c r="F21" i="40"/>
  <c r="G51" i="50" l="1"/>
  <c r="E45" i="54"/>
  <c r="E46" i="54"/>
  <c r="E47" i="54"/>
  <c r="E48" i="54"/>
  <c r="E49" i="54"/>
  <c r="E50" i="54"/>
  <c r="E51" i="54"/>
  <c r="E52" i="54"/>
  <c r="E53" i="54"/>
  <c r="E43" i="54"/>
  <c r="E42" i="54"/>
  <c r="E18" i="53"/>
  <c r="E19" i="53"/>
  <c r="E22" i="53"/>
  <c r="E27" i="53"/>
  <c r="E31" i="53" s="1"/>
  <c r="E28" i="53"/>
  <c r="E30" i="53"/>
  <c r="E17" i="53"/>
  <c r="E18" i="52"/>
  <c r="E21" i="52"/>
  <c r="E22" i="52"/>
  <c r="E23" i="52"/>
  <c r="E24" i="52"/>
  <c r="E27" i="52"/>
  <c r="E17" i="52"/>
  <c r="E27" i="51"/>
  <c r="E26" i="51"/>
  <c r="E23" i="51"/>
  <c r="E22" i="51"/>
  <c r="E21" i="51"/>
  <c r="E17" i="51"/>
  <c r="E18" i="51"/>
  <c r="E16" i="51"/>
  <c r="E19" i="47"/>
  <c r="E20" i="47"/>
  <c r="E23" i="47"/>
  <c r="B11" i="61" s="1"/>
  <c r="E24" i="47"/>
  <c r="E25" i="47"/>
  <c r="E26" i="47"/>
  <c r="E18" i="47"/>
  <c r="E18" i="46"/>
  <c r="E19" i="46"/>
  <c r="E22" i="46"/>
  <c r="E23" i="46"/>
  <c r="E26" i="46"/>
  <c r="E28" i="46" s="1"/>
  <c r="E16" i="45"/>
  <c r="E17" i="45"/>
  <c r="E18" i="45"/>
  <c r="E19" i="45"/>
  <c r="E20" i="45"/>
  <c r="E27" i="45"/>
  <c r="E29" i="45" s="1"/>
  <c r="E30" i="44"/>
  <c r="E29" i="44"/>
  <c r="E28" i="44"/>
  <c r="E25" i="44"/>
  <c r="E24" i="44"/>
  <c r="E23" i="44"/>
  <c r="E19" i="44"/>
  <c r="E20" i="44"/>
  <c r="E18" i="44"/>
  <c r="F49" i="40"/>
  <c r="F50" i="40"/>
  <c r="F51" i="40"/>
  <c r="F52" i="40"/>
  <c r="F53" i="40"/>
  <c r="F54" i="40"/>
  <c r="F55" i="40"/>
  <c r="F56" i="40"/>
  <c r="F57" i="40"/>
  <c r="F58" i="40"/>
  <c r="F59" i="40"/>
  <c r="F60" i="40"/>
  <c r="F61" i="40"/>
  <c r="F47" i="40"/>
  <c r="F48" i="40"/>
  <c r="F32" i="40"/>
  <c r="F23" i="40"/>
  <c r="F24" i="40"/>
  <c r="F25" i="40"/>
  <c r="F26" i="40"/>
  <c r="F27" i="40"/>
  <c r="F28" i="40"/>
  <c r="F29" i="40"/>
  <c r="F30" i="40"/>
  <c r="F31" i="40"/>
  <c r="F22" i="40"/>
  <c r="E53" i="50"/>
  <c r="F53" i="50"/>
  <c r="D53" i="50"/>
  <c r="G26" i="50"/>
  <c r="G23" i="26" s="1"/>
  <c r="G23" i="50"/>
  <c r="G20" i="26" s="1"/>
  <c r="G22" i="50"/>
  <c r="E28" i="51" l="1"/>
  <c r="E31" i="44"/>
  <c r="E24" i="51"/>
  <c r="E34" i="26" s="1"/>
  <c r="H34" i="26" s="1"/>
  <c r="E26" i="44"/>
  <c r="C25" i="56" s="1"/>
  <c r="T25" i="56" s="1"/>
  <c r="E19" i="51"/>
  <c r="B9" i="61" s="1"/>
  <c r="E21" i="44"/>
  <c r="E24" i="46"/>
  <c r="C31" i="56" s="1"/>
  <c r="T31" i="56" s="1"/>
  <c r="F33" i="40"/>
  <c r="G19" i="26"/>
  <c r="G48" i="50"/>
  <c r="G53" i="50" s="1"/>
  <c r="E54" i="54"/>
  <c r="E39" i="26"/>
  <c r="H39" i="26" s="1"/>
  <c r="C41" i="56"/>
  <c r="T41" i="56" s="1"/>
  <c r="B17" i="61"/>
  <c r="E25" i="53"/>
  <c r="E28" i="52"/>
  <c r="B6" i="61"/>
  <c r="E35" i="26"/>
  <c r="H35" i="26" s="1"/>
  <c r="C37" i="56"/>
  <c r="T37" i="56" s="1"/>
  <c r="E28" i="47"/>
  <c r="E30" i="26"/>
  <c r="H30" i="26" s="1"/>
  <c r="C32" i="56"/>
  <c r="T32" i="56" s="1"/>
  <c r="E27" i="26"/>
  <c r="H27" i="26" s="1"/>
  <c r="C29" i="56"/>
  <c r="T29" i="56" s="1"/>
  <c r="E24" i="26"/>
  <c r="H24" i="26" s="1"/>
  <c r="C26" i="56"/>
  <c r="T26" i="56" s="1"/>
  <c r="E23" i="26"/>
  <c r="F62" i="40"/>
  <c r="E20" i="53"/>
  <c r="E19" i="52"/>
  <c r="E21" i="47"/>
  <c r="E20" i="46"/>
  <c r="E21" i="45"/>
  <c r="C13" i="43"/>
  <c r="E32" i="44" l="1"/>
  <c r="C36" i="56"/>
  <c r="T36" i="56" s="1"/>
  <c r="E29" i="51"/>
  <c r="E33" i="26"/>
  <c r="H33" i="26" s="1"/>
  <c r="C35" i="56"/>
  <c r="T35" i="56" s="1"/>
  <c r="E29" i="26"/>
  <c r="H29" i="26" s="1"/>
  <c r="C46" i="56"/>
  <c r="T46" i="56" s="1"/>
  <c r="E48" i="26"/>
  <c r="C42" i="56"/>
  <c r="T42" i="56" s="1"/>
  <c r="E40" i="26"/>
  <c r="H40" i="26" s="1"/>
  <c r="E38" i="26"/>
  <c r="H38" i="26" s="1"/>
  <c r="C40" i="56"/>
  <c r="T40" i="56" s="1"/>
  <c r="E32" i="53"/>
  <c r="C39" i="56"/>
  <c r="T39" i="56" s="1"/>
  <c r="E37" i="26"/>
  <c r="H37" i="26" s="1"/>
  <c r="B10" i="61"/>
  <c r="E36" i="26"/>
  <c r="E29" i="52"/>
  <c r="C38" i="56"/>
  <c r="T38" i="56" s="1"/>
  <c r="C34" i="56"/>
  <c r="T34" i="56" s="1"/>
  <c r="E32" i="26"/>
  <c r="H32" i="26" s="1"/>
  <c r="E31" i="26"/>
  <c r="H31" i="26" s="1"/>
  <c r="C33" i="56"/>
  <c r="T33" i="56" s="1"/>
  <c r="E29" i="47"/>
  <c r="E29" i="46"/>
  <c r="E28" i="26"/>
  <c r="C30" i="56"/>
  <c r="T30" i="56" s="1"/>
  <c r="C27" i="56"/>
  <c r="T27" i="56" s="1"/>
  <c r="E25" i="26"/>
  <c r="E30" i="45"/>
  <c r="B3" i="39"/>
  <c r="R23" i="56"/>
  <c r="R20" i="56"/>
  <c r="R19" i="56"/>
  <c r="B5" i="39"/>
  <c r="B4" i="39"/>
  <c r="H28" i="26"/>
  <c r="G21" i="40"/>
  <c r="G22" i="40"/>
  <c r="G23" i="40"/>
  <c r="G24" i="40"/>
  <c r="G25" i="40"/>
  <c r="G26" i="40"/>
  <c r="G27" i="40"/>
  <c r="G28" i="40"/>
  <c r="G29" i="40"/>
  <c r="G30" i="40"/>
  <c r="G31" i="40"/>
  <c r="G47" i="40"/>
  <c r="G48" i="40"/>
  <c r="G49" i="40"/>
  <c r="G50" i="40"/>
  <c r="G51" i="40"/>
  <c r="G52" i="40"/>
  <c r="G53" i="40"/>
  <c r="G54" i="40"/>
  <c r="G55" i="40"/>
  <c r="G56" i="40"/>
  <c r="G57" i="40"/>
  <c r="G58" i="40"/>
  <c r="G59" i="40"/>
  <c r="G60" i="40"/>
  <c r="G61" i="40"/>
  <c r="D2" i="50"/>
  <c r="D3" i="50"/>
  <c r="D4" i="50"/>
  <c r="G48" i="26"/>
  <c r="E21" i="56"/>
  <c r="F21" i="56"/>
  <c r="G21" i="56"/>
  <c r="H21" i="56"/>
  <c r="I21" i="56"/>
  <c r="J21" i="56"/>
  <c r="K21" i="56"/>
  <c r="L21" i="56"/>
  <c r="M21" i="56"/>
  <c r="N21" i="56"/>
  <c r="O21" i="56"/>
  <c r="P21" i="56"/>
  <c r="P49" i="56" s="1"/>
  <c r="E47" i="56"/>
  <c r="E49" i="56" s="1"/>
  <c r="F47" i="56"/>
  <c r="F49" i="56" s="1"/>
  <c r="G47" i="56"/>
  <c r="G49" i="56" s="1"/>
  <c r="H47" i="56"/>
  <c r="I47" i="56"/>
  <c r="J47" i="56"/>
  <c r="K47" i="56"/>
  <c r="L47" i="56"/>
  <c r="M47" i="56"/>
  <c r="N47" i="56"/>
  <c r="O47" i="56"/>
  <c r="O49" i="56" s="1"/>
  <c r="E2" i="26"/>
  <c r="E3" i="26"/>
  <c r="E4" i="26"/>
  <c r="J2" i="56" s="1"/>
  <c r="H10" i="26"/>
  <c r="H13" i="26"/>
  <c r="H36" i="26"/>
  <c r="D1" i="49"/>
  <c r="D2" i="49"/>
  <c r="M14" i="37"/>
  <c r="C17" i="37" s="1"/>
  <c r="B8" i="39"/>
  <c r="B11" i="39"/>
  <c r="G10" i="26" s="1"/>
  <c r="D4" i="58" l="1"/>
  <c r="E5" i="60"/>
  <c r="C10" i="56"/>
  <c r="E6" i="60"/>
  <c r="H25" i="26"/>
  <c r="G45" i="26"/>
  <c r="L49" i="56"/>
  <c r="K49" i="56"/>
  <c r="J49" i="56"/>
  <c r="D9" i="59"/>
  <c r="D8" i="50"/>
  <c r="D8" i="59"/>
  <c r="D7" i="59"/>
  <c r="H49" i="56"/>
  <c r="M49" i="56"/>
  <c r="I49" i="56"/>
  <c r="E6" i="54"/>
  <c r="D6" i="43"/>
  <c r="N49" i="56"/>
  <c r="G33" i="40"/>
  <c r="D33" i="40" s="1"/>
  <c r="G62" i="40"/>
  <c r="D62" i="40" s="1"/>
  <c r="H48" i="26"/>
  <c r="H23" i="26"/>
  <c r="E6" i="45"/>
  <c r="F41" i="40"/>
  <c r="E6" i="53"/>
  <c r="D5" i="58"/>
  <c r="L5" i="57"/>
  <c r="L4" i="57"/>
  <c r="F6" i="40"/>
  <c r="R21" i="56"/>
  <c r="R47" i="56"/>
  <c r="E5" i="47"/>
  <c r="E5" i="54"/>
  <c r="E5" i="51"/>
  <c r="F5" i="40"/>
  <c r="E5" i="46"/>
  <c r="C11" i="56"/>
  <c r="E5" i="45"/>
  <c r="E5" i="44"/>
  <c r="E6" i="44"/>
  <c r="E6" i="47"/>
  <c r="E6" i="46"/>
  <c r="E6" i="51"/>
  <c r="E6" i="52"/>
  <c r="E5" i="52"/>
  <c r="F40" i="40"/>
  <c r="E5" i="53"/>
  <c r="D5" i="43"/>
  <c r="R1" i="56"/>
  <c r="D9" i="50"/>
  <c r="D7" i="50"/>
  <c r="E2" i="60"/>
  <c r="L3" i="57" l="1"/>
  <c r="E3" i="60"/>
  <c r="L1" i="57"/>
  <c r="E1" i="60"/>
  <c r="E3" i="53"/>
  <c r="D1" i="58"/>
  <c r="E1" i="51"/>
  <c r="F36" i="40"/>
  <c r="E3" i="52"/>
  <c r="E1" i="53"/>
  <c r="E3" i="44"/>
  <c r="C7" i="56"/>
  <c r="E1" i="54"/>
  <c r="D3" i="43"/>
  <c r="E3" i="54"/>
  <c r="D1" i="43"/>
  <c r="C9" i="56"/>
  <c r="F1" i="40"/>
  <c r="E1" i="46"/>
  <c r="E3" i="46"/>
  <c r="F3" i="40"/>
  <c r="E1" i="47"/>
  <c r="F38" i="40"/>
  <c r="E1" i="44"/>
  <c r="E1" i="52"/>
  <c r="E3" i="51"/>
  <c r="E3" i="45"/>
  <c r="E1" i="45"/>
  <c r="E3" i="47"/>
  <c r="D3" i="58"/>
  <c r="H11" i="26"/>
  <c r="C12" i="56" s="1"/>
  <c r="R49" i="56"/>
  <c r="G51" i="26"/>
  <c r="T20" i="56" s="1"/>
  <c r="D2" i="58"/>
  <c r="L2" i="57"/>
  <c r="F2" i="40"/>
  <c r="C8" i="56"/>
  <c r="E2" i="46"/>
  <c r="E2" i="45"/>
  <c r="E2" i="47"/>
  <c r="E2" i="54"/>
  <c r="D2" i="43"/>
  <c r="E2" i="53"/>
  <c r="E2" i="51"/>
  <c r="E2" i="52"/>
  <c r="F37" i="40"/>
  <c r="E2" i="44"/>
  <c r="E19" i="26" l="1"/>
  <c r="E35" i="54" s="1"/>
  <c r="E39" i="54" s="1"/>
  <c r="H19" i="26" l="1"/>
  <c r="D19" i="43"/>
  <c r="D23" i="43"/>
  <c r="D15" i="43"/>
  <c r="D17" i="43"/>
  <c r="D21" i="43"/>
  <c r="D16" i="43"/>
  <c r="D20" i="43"/>
  <c r="D24" i="43"/>
  <c r="D18" i="43"/>
  <c r="D22" i="43"/>
  <c r="C32" i="40"/>
  <c r="C23" i="56"/>
  <c r="D26" i="43" l="1"/>
  <c r="E20" i="26" s="1"/>
  <c r="T23" i="56"/>
  <c r="H20" i="26" l="1"/>
  <c r="H45" i="26" s="1"/>
  <c r="H51" i="26" s="1"/>
  <c r="E45" i="26"/>
  <c r="C24" i="56"/>
  <c r="T24" i="56" s="1"/>
  <c r="E31" i="54" l="1"/>
  <c r="B1" i="61"/>
  <c r="B20" i="61" s="1"/>
  <c r="B22" i="61" s="1"/>
  <c r="G50" i="26"/>
  <c r="T47" i="56"/>
  <c r="C47" i="56"/>
  <c r="E40" i="54" l="1"/>
  <c r="E47" i="26" s="1"/>
  <c r="E51" i="26" s="1"/>
  <c r="D25" i="26" s="1"/>
  <c r="L38" i="37" l="1"/>
  <c r="D37" i="26"/>
  <c r="D19" i="26"/>
  <c r="D27" i="26"/>
  <c r="D45" i="26"/>
  <c r="D31" i="26"/>
  <c r="D38" i="26"/>
  <c r="D23" i="26"/>
  <c r="D29" i="26"/>
  <c r="D14" i="26"/>
  <c r="D36" i="26"/>
  <c r="D51" i="26"/>
  <c r="D35" i="26"/>
  <c r="D40" i="26"/>
  <c r="E50" i="26"/>
  <c r="H12" i="26" s="1"/>
  <c r="D32" i="26"/>
  <c r="D42" i="26"/>
  <c r="D34" i="26"/>
  <c r="D30" i="26"/>
  <c r="D26" i="26"/>
  <c r="D20" i="26"/>
  <c r="D33" i="26"/>
  <c r="D41" i="26"/>
  <c r="D24" i="26"/>
  <c r="D28" i="26"/>
  <c r="C19" i="56"/>
  <c r="T19" i="56" s="1"/>
  <c r="T21" i="56" s="1"/>
  <c r="T49" i="56" s="1"/>
  <c r="D39" i="26"/>
  <c r="D43" i="26"/>
  <c r="C21" i="56" l="1"/>
  <c r="C49" i="56" s="1"/>
</calcChain>
</file>

<file path=xl/sharedStrings.xml><?xml version="1.0" encoding="utf-8"?>
<sst xmlns="http://schemas.openxmlformats.org/spreadsheetml/2006/main" count="559" uniqueCount="353">
  <si>
    <t>Gross Annual Salary</t>
  </si>
  <si>
    <t>% Time Funded</t>
  </si>
  <si>
    <t>Fringe Benefit</t>
  </si>
  <si>
    <t>Unit Cost</t>
  </si>
  <si>
    <t># Units Projected</t>
  </si>
  <si>
    <t>Rate per Month</t>
  </si>
  <si>
    <t>Number of Months</t>
  </si>
  <si>
    <t>Total Expenditures</t>
  </si>
  <si>
    <t>Travel</t>
  </si>
  <si>
    <t>Indirect Costs</t>
  </si>
  <si>
    <t>Total Direct Costs</t>
  </si>
  <si>
    <t>Subcontract Number</t>
  </si>
  <si>
    <t>Program</t>
  </si>
  <si>
    <t>Agency Name</t>
  </si>
  <si>
    <t>Order</t>
  </si>
  <si>
    <r>
      <rPr>
        <b/>
        <sz val="12"/>
        <rFont val="Arial"/>
        <family val="2"/>
      </rPr>
      <t>1. Agency Name and Program</t>
    </r>
    <r>
      <rPr>
        <sz val="12"/>
        <rFont val="Arial"/>
        <family val="2"/>
      </rPr>
      <t xml:space="preserve"> - Select your Agency and Program from the Drop-Down Listing.  If your</t>
    </r>
  </si>
  <si>
    <t>agency provides multiple services, a budget for each service must be submitted.  If your agency or program is</t>
  </si>
  <si>
    <t>Agency and Program</t>
  </si>
  <si>
    <t>Agency Option</t>
  </si>
  <si>
    <t>Form Controls</t>
  </si>
  <si>
    <t>Agency Option Selected</t>
  </si>
  <si>
    <t>Revision Date Option</t>
  </si>
  <si>
    <t>Existing Agency</t>
  </si>
  <si>
    <t>New Agency</t>
  </si>
  <si>
    <t>Original</t>
  </si>
  <si>
    <t>Resubmitted</t>
  </si>
  <si>
    <t>Final</t>
  </si>
  <si>
    <t>Amended</t>
  </si>
  <si>
    <t>Selected Agency</t>
  </si>
  <si>
    <t>Selected Service Program</t>
  </si>
  <si>
    <t>Selected Subcontract Number</t>
  </si>
  <si>
    <t>Selected Agency Option</t>
  </si>
  <si>
    <t>Selected Revision Date Option</t>
  </si>
  <si>
    <t>Salaries - Direct Services</t>
  </si>
  <si>
    <t>Benefits - Direct Services</t>
  </si>
  <si>
    <t>Operational Costs</t>
  </si>
  <si>
    <r>
      <rPr>
        <b/>
        <sz val="12"/>
        <rFont val="Arial"/>
        <family val="2"/>
      </rPr>
      <t>Expenditure Reports</t>
    </r>
    <r>
      <rPr>
        <sz val="12"/>
        <rFont val="Arial"/>
        <family val="2"/>
      </rPr>
      <t xml:space="preserve"> - keep in mind that when actual monthly expenditures are submitted,</t>
    </r>
  </si>
  <si>
    <t>variances to this budget must be explained</t>
  </si>
  <si>
    <r>
      <rPr>
        <b/>
        <sz val="12"/>
        <rFont val="Arial"/>
        <family val="2"/>
      </rPr>
      <t>Direct Services</t>
    </r>
    <r>
      <rPr>
        <sz val="12"/>
        <rFont val="Arial"/>
        <family val="2"/>
      </rPr>
      <t xml:space="preserve"> - refers to services that are directly related to the care of the kids.</t>
    </r>
  </si>
  <si>
    <t>Program Budget</t>
  </si>
  <si>
    <t>Salaries &amp; Benefits</t>
  </si>
  <si>
    <t>Total Funding</t>
  </si>
  <si>
    <t xml:space="preserve">resubmission is required for any budgeted changes.  When a budget is resubmitted, change the type and </t>
  </si>
  <si>
    <t># of Employees</t>
  </si>
  <si>
    <t>This line item is for detailing the salary costs associated with direct service providers. Do not list each position</t>
  </si>
  <si>
    <t>1. Salaries - Direct Services</t>
  </si>
  <si>
    <t>FTE</t>
  </si>
  <si>
    <t>2. Benefits - Direct Services</t>
  </si>
  <si>
    <t>FICA / MEDI</t>
  </si>
  <si>
    <t>% Rate</t>
  </si>
  <si>
    <t>3. Staff Recruitment, Screening &amp; Training</t>
  </si>
  <si>
    <t>Description of Expense</t>
  </si>
  <si>
    <t># of New Hires / Employees</t>
  </si>
  <si>
    <t>Cost per New Hire / Employee</t>
  </si>
  <si>
    <t>Office Supplies</t>
  </si>
  <si>
    <t>4. Office Supplies</t>
  </si>
  <si>
    <t>5. Communications</t>
  </si>
  <si>
    <t>Use this line item for office telephones and fax lines directly allocated to the Program. Charges for cell phones that</t>
  </si>
  <si>
    <t>are not 100% allocated to the Program should be included under the Indirect Costs budget line item. If phones are</t>
  </si>
  <si>
    <t>Budget Overview</t>
  </si>
  <si>
    <t>Instructions</t>
  </si>
  <si>
    <r>
      <rPr>
        <b/>
        <sz val="12"/>
        <rFont val="Arial"/>
        <family val="2"/>
      </rPr>
      <t>1. Budget Overview</t>
    </r>
    <r>
      <rPr>
        <sz val="12"/>
        <rFont val="Arial"/>
        <family val="2"/>
      </rPr>
      <t xml:space="preserve"> - Please fill out the information requested.  If you resubmit a budget for any reason, </t>
    </r>
  </si>
  <si>
    <t>you can leave this tab blank.  For those programs that receive funding from Medicaid, Grants, or other</t>
  </si>
  <si>
    <t>Other Funding</t>
  </si>
  <si>
    <t>Percent of Funding</t>
  </si>
  <si>
    <t>Funding Source</t>
  </si>
  <si>
    <t>the monthly expenditure reports.</t>
  </si>
  <si>
    <t>Other Funding Sources</t>
  </si>
  <si>
    <r>
      <rPr>
        <b/>
        <sz val="12"/>
        <rFont val="Arial"/>
        <family val="2"/>
      </rPr>
      <t>Other Funding Sources</t>
    </r>
    <r>
      <rPr>
        <sz val="12"/>
        <rFont val="Arial"/>
        <family val="2"/>
      </rPr>
      <t xml:space="preserve"> - This tab is for agencies and programs that receive funding for their</t>
    </r>
  </si>
  <si>
    <t>Total Other Funding</t>
  </si>
  <si>
    <t>7. Equipment Rental, Repair &amp; Maintenance</t>
  </si>
  <si>
    <t>This line item is for equipment costs related directly for or in the support of direct care services under this contract.</t>
  </si>
  <si>
    <t>8. Occupancy</t>
  </si>
  <si>
    <t>9. Contracted Professional Services</t>
  </si>
  <si>
    <t>This line item is used for contracted professional services. Provider must define methodology used for allocating</t>
  </si>
  <si>
    <t>Because of the diverse characteristics and accounting practices of various organizations, it is not possible to specify</t>
  </si>
  <si>
    <t>10. Indirect Costs</t>
  </si>
  <si>
    <t>Accreditation fees</t>
  </si>
  <si>
    <t>Corporate Administration Fees</t>
  </si>
  <si>
    <t>Human Resources</t>
  </si>
  <si>
    <t>Information Technology Services (IT)</t>
  </si>
  <si>
    <t>General Administration and General Expenses (with the exception of direct service support personnel)</t>
  </si>
  <si>
    <t>Program Annual Budget</t>
  </si>
  <si>
    <r>
      <rPr>
        <b/>
        <sz val="12"/>
        <color indexed="8"/>
        <rFont val="Arial"/>
        <family val="2"/>
      </rPr>
      <t>5. Fill out each Expenditures Tab</t>
    </r>
    <r>
      <rPr>
        <sz val="12"/>
        <color indexed="8"/>
        <rFont val="Arial"/>
        <family val="2"/>
      </rPr>
      <t xml:space="preserve"> - Detail line item budget expenditures on each specific tab.</t>
    </r>
  </si>
  <si>
    <t>tabs.  Please check this budget tab when complete to ensure that the indirect costs are less than or equal to</t>
  </si>
  <si>
    <t>Expenditures shall be governed by the requirements of OMB Circular A-122.   As you fill out each expenditure</t>
  </si>
  <si>
    <t>indicate by entering "not applicable" in the first "Description of Expense"</t>
  </si>
  <si>
    <r>
      <rPr>
        <b/>
        <sz val="12"/>
        <rFont val="Arial"/>
        <family val="2"/>
      </rPr>
      <t>Zero Expenditures</t>
    </r>
    <r>
      <rPr>
        <sz val="12"/>
        <rFont val="Arial"/>
        <family val="2"/>
      </rPr>
      <t xml:space="preserve"> - if you have no budgeted expenditures for a specific tab or section, please</t>
    </r>
  </si>
  <si>
    <t xml:space="preserve">please remember to update the type and date of the budget submission. </t>
  </si>
  <si>
    <t>Budget Version &amp; Date</t>
  </si>
  <si>
    <t>%</t>
  </si>
  <si>
    <t>sources, please list that source and provide the budget line item information for those monies received.  If</t>
  </si>
  <si>
    <t>individually, summarize by job title. Direct care support staff should be included here also.  Methodology for any</t>
  </si>
  <si>
    <t>Budgeted Cost</t>
  </si>
  <si>
    <t>General Ledger Account</t>
  </si>
  <si>
    <t>This line item is for detailing the benefits costs associated with direct care service positions.  Adjust the percentage</t>
  </si>
  <si>
    <t>rate for your agency.  If you need to enter a percent less than 1%, start with .00 so Excel can format correctly.</t>
  </si>
  <si>
    <r>
      <rPr>
        <b/>
        <sz val="12"/>
        <rFont val="Arial"/>
        <family val="2"/>
      </rPr>
      <t>General Ledger Account</t>
    </r>
    <r>
      <rPr>
        <sz val="12"/>
        <rFont val="Arial"/>
        <family val="2"/>
      </rPr>
      <t xml:space="preserve"> - in order to match up the budget with the monthly expenditure reports,</t>
    </r>
  </si>
  <si>
    <t>please use your own general ledger account that will match with your submission of</t>
  </si>
  <si>
    <t>This line item is used for recording expenses related to recruiting and screening staff. Training costs for direct</t>
  </si>
  <si>
    <t>provided. With the exception of the annual CBC Conference, please include only those trainings and conferences</t>
  </si>
  <si>
    <t>amount of training, however, we realize there may be other trainings or conferences applicable to staff and services</t>
  </si>
  <si>
    <t xml:space="preserve">     Staff Recruitment</t>
  </si>
  <si>
    <t xml:space="preserve">     Training</t>
  </si>
  <si>
    <t>Use this line item for office supplies, postage, shipping, consumables and materials used in support of direct care.</t>
  </si>
  <si>
    <t xml:space="preserve">     Equipment Rental</t>
  </si>
  <si>
    <t xml:space="preserve">     Equipment Repair &amp; Maintenance</t>
  </si>
  <si>
    <t>•</t>
  </si>
  <si>
    <t>NOTE:  There will be specific reporting requirements for any QA/QM position listed as Direct Service.</t>
  </si>
  <si>
    <t>Full Time Equivalents (FTE Count)</t>
  </si>
  <si>
    <t>Contract</t>
  </si>
  <si>
    <t>considered Indirect and should be included on Tab 10 as part of the Indirect Costs.  Please submit time logs for</t>
  </si>
  <si>
    <t>positions &lt;100% or specify tasks/deliverables tied to the position.  Any planned lapse of salaries should be entered</t>
  </si>
  <si>
    <t>N/A</t>
  </si>
  <si>
    <t>Date Version Option</t>
  </si>
  <si>
    <r>
      <rPr>
        <b/>
        <sz val="12"/>
        <rFont val="Arial"/>
        <family val="2"/>
      </rPr>
      <t>3. Version Date</t>
    </r>
    <r>
      <rPr>
        <sz val="12"/>
        <rFont val="Arial"/>
        <family val="2"/>
      </rPr>
      <t xml:space="preserve"> - Enter the version type and date of the budget that you are submitting.  Budget</t>
    </r>
  </si>
  <si>
    <t>Final.  Use the amended version option for budget changes after the Final Budget has been approved.</t>
  </si>
  <si>
    <t>Drop Down - Agency and Program</t>
  </si>
  <si>
    <t>--- Please Select your Agency and Program ---</t>
  </si>
  <si>
    <t>Line</t>
  </si>
  <si>
    <t>Agency</t>
  </si>
  <si>
    <r>
      <rPr>
        <b/>
        <sz val="12"/>
        <rFont val="Arial"/>
        <family val="2"/>
      </rPr>
      <t>2. Budget Deadline</t>
    </r>
    <r>
      <rPr>
        <sz val="12"/>
        <rFont val="Arial"/>
        <family val="2"/>
      </rPr>
      <t xml:space="preserve"> - please submit your original budget for review, on or before the date established by </t>
    </r>
  </si>
  <si>
    <t>those programs that receive funding from Medicaid, Grants, United Way, or other sources, please list that</t>
  </si>
  <si>
    <t>source and provide the budget line item information for those monies received.</t>
  </si>
  <si>
    <t>Budget vs Contract</t>
  </si>
  <si>
    <t>each item listed and how it relates to direct services.  Independent audits may be a direct service if required for</t>
  </si>
  <si>
    <t>the types of cost which may be classified as indirect costs in all situations.  Indirect Expenditures are limited up to</t>
  </si>
  <si>
    <t>by this program.</t>
  </si>
  <si>
    <t>recognize direct service positions funded at 20% or greater.  Therefore any position allocated less than 20% is</t>
  </si>
  <si>
    <t>Position Title</t>
  </si>
  <si>
    <t>Position Description</t>
  </si>
  <si>
    <t>Lapse in Position(s)</t>
  </si>
  <si>
    <t>1. Salaries - Direct Services - (continued)</t>
  </si>
  <si>
    <t>Page Total</t>
  </si>
  <si>
    <t>use this continuation page only if necessary</t>
  </si>
  <si>
    <t>Budget</t>
  </si>
  <si>
    <t>Contract #</t>
  </si>
  <si>
    <t>Version</t>
  </si>
  <si>
    <t>Date</t>
  </si>
  <si>
    <t>Submission Date</t>
  </si>
  <si>
    <t>Jul</t>
  </si>
  <si>
    <t>Aug</t>
  </si>
  <si>
    <t>Sep</t>
  </si>
  <si>
    <t>Oct</t>
  </si>
  <si>
    <t>Nov</t>
  </si>
  <si>
    <t>Dec</t>
  </si>
  <si>
    <t>Jan</t>
  </si>
  <si>
    <t>Feb</t>
  </si>
  <si>
    <t>Mar</t>
  </si>
  <si>
    <t>Apr</t>
  </si>
  <si>
    <t>May</t>
  </si>
  <si>
    <t>Total</t>
  </si>
  <si>
    <t>A</t>
  </si>
  <si>
    <t>Revenue</t>
  </si>
  <si>
    <t>B</t>
  </si>
  <si>
    <t>Non-Recurring Rev.</t>
  </si>
  <si>
    <t>Total Revenue</t>
  </si>
  <si>
    <t>Salaries - Direct</t>
  </si>
  <si>
    <t>Benefits - Direct</t>
  </si>
  <si>
    <t>Net Surplus (Deficit)</t>
  </si>
  <si>
    <t>Budget Projection Report</t>
  </si>
  <si>
    <t>Allocation</t>
  </si>
  <si>
    <t>Variance</t>
  </si>
  <si>
    <t>Budget to</t>
  </si>
  <si>
    <t>compliance with OMB Circular A-133.  All required general and professional liability insurance coverage related to</t>
  </si>
  <si>
    <t>direct service provision may be included here.</t>
  </si>
  <si>
    <t>6. Travel and Related Expenses</t>
  </si>
  <si>
    <t>Travel and Related Expenses</t>
  </si>
  <si>
    <t>care and related support.  Provider must define methodology used for allocating each item listed for this line item.</t>
  </si>
  <si>
    <t>This line item is used for actual rent, lease payments, utility payments or property insurance for facilities for direct</t>
  </si>
  <si>
    <t>Liability insurance allocated as indirect</t>
  </si>
  <si>
    <t>Any other cost that cannot be allocated to the direct program costs but is specifically incurred</t>
  </si>
  <si>
    <t>Training for indirect personnel</t>
  </si>
  <si>
    <t>Indirect Personnel, i.e., Executive Management</t>
  </si>
  <si>
    <t>Legal fees not related to direct services</t>
  </si>
  <si>
    <t>not listed, please use Not Listed from the drop down listing and alert your Contract Specialist.</t>
  </si>
  <si>
    <t>ECA Use Only</t>
  </si>
  <si>
    <t>charged to subcontract, please detail number of positions and cost per phone.</t>
  </si>
  <si>
    <t>This line item is for travel and related expenses to direct care services provided under this contract. For mileage costs,</t>
  </si>
  <si>
    <t>or allocated amount for vehicles used for direct care only.</t>
  </si>
  <si>
    <t>Depreciation or use allowances on buildings and equipment (not purchased with ECA funds)</t>
  </si>
  <si>
    <r>
      <rPr>
        <b/>
        <sz val="12"/>
        <rFont val="Arial"/>
        <family val="2"/>
      </rPr>
      <t xml:space="preserve">Description of Expense </t>
    </r>
    <r>
      <rPr>
        <sz val="12"/>
        <rFont val="Arial"/>
        <family val="2"/>
      </rPr>
      <t>- add detailed narrative for each line item in the description. Please include</t>
    </r>
  </si>
  <si>
    <t>any calculations that are FTE based (ie: telephone, supplies, mileage etc). For allocated</t>
  </si>
  <si>
    <t>in generally not acceptable.</t>
  </si>
  <si>
    <t xml:space="preserve">NOTE:  </t>
  </si>
  <si>
    <t>I, _______________________________, judge this budget to be appropriate, allowable, reasonable and necessary</t>
  </si>
  <si>
    <t xml:space="preserve"> for the services to be purchased.  </t>
  </si>
  <si>
    <t>VP of Finance, Controller or Chief Financial Officer</t>
  </si>
  <si>
    <t>Witness</t>
  </si>
  <si>
    <t>Budget Approval</t>
  </si>
  <si>
    <t>Response:</t>
  </si>
  <si>
    <t xml:space="preserve">This budget is not official until it has been analyzed and approved by the authorized EYA finance staff as outlined below:  </t>
  </si>
  <si>
    <r>
      <t>COST ANALYSIS - LOCAL COMPETITIVE RATE TEST</t>
    </r>
    <r>
      <rPr>
        <sz val="10"/>
        <color theme="1"/>
        <rFont val="Times New Roman"/>
        <family val="1"/>
      </rPr>
      <t xml:space="preserve">- If there are providers of the service in the geographic area, the local competitive rate test is used.  To meet the </t>
    </r>
    <r>
      <rPr>
        <b/>
        <i/>
        <sz val="10"/>
        <color theme="1"/>
        <rFont val="Times New Roman"/>
        <family val="1"/>
      </rPr>
      <t>appropriate, allowable, reasonable and necessary test</t>
    </r>
    <r>
      <rPr>
        <sz val="10"/>
        <color theme="1"/>
        <rFont val="Times New Roman"/>
        <family val="1"/>
      </rPr>
      <t xml:space="preserve"> competitive costs are determined through a local survey of the cost of the proposed service.  The average competitive cost determined by the survey is used to verify that the rate is competitive.  The Director of Contract Management and the VP of Finance, or designated staff, must determine the degree of competition.</t>
    </r>
  </si>
  <si>
    <r>
      <t>COST ANALYSIS - LOCAL COMPARATIVE RATE TEST-</t>
    </r>
    <r>
      <rPr>
        <sz val="10"/>
        <color theme="1"/>
        <rFont val="Times New Roman"/>
        <family val="1"/>
      </rPr>
      <t xml:space="preserve"> If there are no providers of the service in the geographic area, the local comparable rate test may be used. To meet the </t>
    </r>
    <r>
      <rPr>
        <b/>
        <i/>
        <sz val="10"/>
        <color theme="1"/>
        <rFont val="Times New Roman"/>
        <family val="1"/>
      </rPr>
      <t>appropriate, allowable, reasonable and necessary test</t>
    </r>
    <r>
      <rPr>
        <sz val="10"/>
        <color theme="1"/>
        <rFont val="Times New Roman"/>
        <family val="1"/>
      </rPr>
      <t xml:space="preserve"> the rate must be comparable with the going rate for comparable, similar services in the geographic area where the service is being provided.  The Director of Contract Management and the VP of Finance, or designated staff, must determine the degree of competition.</t>
    </r>
  </si>
  <si>
    <r>
      <rPr>
        <b/>
        <sz val="12"/>
        <rFont val="Arial"/>
        <family val="2"/>
      </rPr>
      <t>2. Program Annual Budget</t>
    </r>
    <r>
      <rPr>
        <sz val="12"/>
        <rFont val="Arial"/>
        <family val="2"/>
      </rPr>
      <t xml:space="preserve"> - This tab will automatically update from the information you provide on the other</t>
    </r>
  </si>
  <si>
    <r>
      <rPr>
        <b/>
        <sz val="12"/>
        <rFont val="Arial"/>
        <family val="2"/>
      </rPr>
      <t>3. Other Funding Sources</t>
    </r>
    <r>
      <rPr>
        <sz val="12"/>
        <rFont val="Arial"/>
        <family val="2"/>
      </rPr>
      <t xml:space="preserve"> - This tab is for programs that receive funding from other agencies in addition to </t>
    </r>
  </si>
  <si>
    <r>
      <rPr>
        <b/>
        <sz val="12"/>
        <rFont val="Arial"/>
        <family val="2"/>
      </rPr>
      <t>4. Carry Forward Funding</t>
    </r>
    <r>
      <rPr>
        <sz val="12"/>
        <rFont val="Arial"/>
        <family val="2"/>
      </rPr>
      <t xml:space="preserve"> - This tab is for agencies and programs that have unspent funds from a prior</t>
    </r>
  </si>
  <si>
    <t>Carry Forward Funds cannot be used in any way that would increase recurring future obligations.  For Example:</t>
  </si>
  <si>
    <t>Carry Forward Funds cannot be used to increase staff salaries, however could be used for staff incentives.</t>
  </si>
  <si>
    <t>Carry Forward</t>
  </si>
  <si>
    <t>FY xx</t>
  </si>
  <si>
    <t>Total Carry Forward Funding</t>
  </si>
  <si>
    <t>Please provide a detailed narrative and allocation methodolgy of purpose and activities funded with Carry Forward Funds.</t>
  </si>
  <si>
    <r>
      <rPr>
        <b/>
        <sz val="12"/>
        <rFont val="Arial"/>
        <family val="2"/>
      </rPr>
      <t>5. Total Carry Forward Amount</t>
    </r>
    <r>
      <rPr>
        <sz val="12"/>
        <rFont val="Arial"/>
        <family val="2"/>
      </rPr>
      <t xml:space="preserve"> - Enter your agency 's  total Carry Forward as provided</t>
    </r>
  </si>
  <si>
    <r>
      <t xml:space="preserve">page, the totals will automatically update on the Program Annual Budget tab.  </t>
    </r>
    <r>
      <rPr>
        <sz val="12"/>
        <color rgb="FFFF0000"/>
        <rFont val="Arial"/>
        <family val="2"/>
      </rPr>
      <t>Please provide basis for each</t>
    </r>
  </si>
  <si>
    <t>expenditure estimate (ie: historical, FTE, allocated)</t>
  </si>
  <si>
    <r>
      <t xml:space="preserve">expenses, </t>
    </r>
    <r>
      <rPr>
        <sz val="12"/>
        <color rgb="FFFF0000"/>
        <rFont val="Arial"/>
        <family val="2"/>
      </rPr>
      <t>please include methodology for allocation</t>
    </r>
    <r>
      <rPr>
        <sz val="12"/>
        <rFont val="Arial"/>
        <family val="2"/>
      </rPr>
      <t>.  Allocation by Revenue or Expense</t>
    </r>
  </si>
  <si>
    <r>
      <rPr>
        <sz val="10"/>
        <color rgb="FFFF0000"/>
        <rFont val="Arial"/>
        <family val="2"/>
      </rPr>
      <t>ALL</t>
    </r>
    <r>
      <rPr>
        <sz val="10"/>
        <rFont val="Arial"/>
        <family val="2"/>
      </rPr>
      <t xml:space="preserve"> Payroll Services </t>
    </r>
  </si>
  <si>
    <r>
      <rPr>
        <sz val="10"/>
        <color rgb="FFFF0000"/>
        <rFont val="Arial"/>
        <family val="2"/>
      </rPr>
      <t>ALL</t>
    </r>
    <r>
      <rPr>
        <sz val="10"/>
        <rFont val="Arial"/>
        <family val="2"/>
      </rPr>
      <t xml:space="preserve"> Finance/Accounting Services</t>
    </r>
  </si>
  <si>
    <t>Recruitment/Other Employee Related</t>
  </si>
  <si>
    <t>Training, Conferences &amp; Meetings</t>
  </si>
  <si>
    <t>Postage and Delivery</t>
  </si>
  <si>
    <t>Printing and Copying</t>
  </si>
  <si>
    <t>Telephone General</t>
  </si>
  <si>
    <t>Cellular Phone</t>
  </si>
  <si>
    <t>Data Lines/Air Cards</t>
  </si>
  <si>
    <t>Company Vehicle</t>
  </si>
  <si>
    <t>Equipment Rental</t>
  </si>
  <si>
    <t>Repair &amp; Maintenance</t>
  </si>
  <si>
    <t>Furniture/Equipment</t>
  </si>
  <si>
    <t>Property Rent/Tax</t>
  </si>
  <si>
    <t>Utilities</t>
  </si>
  <si>
    <t>Professional Fees</t>
  </si>
  <si>
    <t>Insurance</t>
  </si>
  <si>
    <t>Sub-Contracted Services</t>
  </si>
  <si>
    <t>Membership Fees/Dues/Subscriptions</t>
  </si>
  <si>
    <t>Licensing Fees</t>
  </si>
  <si>
    <t>Advertising</t>
  </si>
  <si>
    <t>Data Lines/ Air Cards</t>
  </si>
  <si>
    <t>Repairs &amp; Maint</t>
  </si>
  <si>
    <t>Licensng Fees</t>
  </si>
  <si>
    <t xml:space="preserve">Data Lines/Air Cards </t>
  </si>
  <si>
    <t>Sub - Contracted Services</t>
  </si>
  <si>
    <t>Limited to Federal Indirect rate or de minimis 10% of MTDC</t>
  </si>
  <si>
    <r>
      <t xml:space="preserve">in the last row as a negative.  </t>
    </r>
    <r>
      <rPr>
        <sz val="10"/>
        <color rgb="FFFF0000"/>
        <rFont val="Arial"/>
        <family val="2"/>
      </rPr>
      <t>Positions above Director level is considered Indirect Costs</t>
    </r>
    <r>
      <rPr>
        <sz val="10"/>
        <rFont val="Arial"/>
        <family val="2"/>
      </rPr>
      <t>.</t>
    </r>
  </si>
  <si>
    <t>SUTA</t>
  </si>
  <si>
    <t>FUTA</t>
  </si>
  <si>
    <t>Workman's Comp</t>
  </si>
  <si>
    <t>Health Insurance</t>
  </si>
  <si>
    <t>Pension/Retirement</t>
  </si>
  <si>
    <t>Life Insurance</t>
  </si>
  <si>
    <t>Subtotal Recruitment</t>
  </si>
  <si>
    <t>Subtotal Other Employee Related</t>
  </si>
  <si>
    <t xml:space="preserve">    Other Employee Related (Screening etc)</t>
  </si>
  <si>
    <t>Subtotal Trainings/Conferences &amp; Meetings</t>
  </si>
  <si>
    <t>Staff recruitment includes advertising and recruiting costs in local papers and online ads.</t>
  </si>
  <si>
    <t>Employment testing - Initial and ongoing random drug testing, background checks</t>
  </si>
  <si>
    <t>Conference Travel/Training - to improve professional development</t>
  </si>
  <si>
    <t xml:space="preserve">Office Supplies -  ongoing replacement of consumable office supplies used for the program over the year </t>
  </si>
  <si>
    <t>Janitorial Supplies - cleaning supplies, trash bags, soap disinfectant wipes, gel, etc.</t>
  </si>
  <si>
    <t>Subtotal Office Supplies</t>
  </si>
  <si>
    <t>Postage/Shipping costs related to funder mailings, mailings to vendors on behalf of children, etc.</t>
  </si>
  <si>
    <t>Subtotal Postage and Delivery</t>
  </si>
  <si>
    <t>Printing costs of letterheads, envelopes, business cards, etc.</t>
  </si>
  <si>
    <t>Subtotal Printing and Copying</t>
  </si>
  <si>
    <t>Telephone costs (landline)</t>
  </si>
  <si>
    <t>Subtotal Telephone General</t>
  </si>
  <si>
    <t>Subtotal Cellular Phone</t>
  </si>
  <si>
    <t>Internet costs at office</t>
  </si>
  <si>
    <t>Subtotal Data Lines/Air cards</t>
  </si>
  <si>
    <t>Employee Travel</t>
  </si>
  <si>
    <t>Mileage - Staff are reimbursed for the business use of their personal vehicles at a rate of $0.44 per mile.</t>
  </si>
  <si>
    <t>Subtotal Employee Travel</t>
  </si>
  <si>
    <t>Vehicle Lease</t>
  </si>
  <si>
    <t>Vehicle Insurance</t>
  </si>
  <si>
    <t>Vehicle Maintenance</t>
  </si>
  <si>
    <t>Vehicle Fuel</t>
  </si>
  <si>
    <t>Vehicle Other</t>
  </si>
  <si>
    <t>Subtotal Company Vehicle</t>
  </si>
  <si>
    <t>Copier/fax/scanner leased for the program</t>
  </si>
  <si>
    <t>Subtotal Equipment Rental</t>
  </si>
  <si>
    <t>Repair and maintenance of the copier</t>
  </si>
  <si>
    <t>Subtotal Repairs and Maintenance</t>
  </si>
  <si>
    <t>Furniture/Equipment Purchase</t>
  </si>
  <si>
    <t>Subtotal Furniture/Equipment</t>
  </si>
  <si>
    <t>Subtotal Property Rent/Tax</t>
  </si>
  <si>
    <t>Electric</t>
  </si>
  <si>
    <t>Water/Sewer</t>
  </si>
  <si>
    <t>Security</t>
  </si>
  <si>
    <t>Janitorial Cost - Office Cleaning</t>
  </si>
  <si>
    <t>Property Maintenance - for repairs and maintenance of building.</t>
  </si>
  <si>
    <t>Subtotal  Utilities</t>
  </si>
  <si>
    <t xml:space="preserve">Document shredding to mitigate risks associated with loss of confidential documents and misuse of sensitive information. </t>
  </si>
  <si>
    <t>Subtotal Professional Fees</t>
  </si>
  <si>
    <t>Sub-Contracted Services (list individually and provide subcontract)</t>
  </si>
  <si>
    <t>Subtotal  Sub-Contracted Services</t>
  </si>
  <si>
    <t>Subtotal  Insurance</t>
  </si>
  <si>
    <t>10. Dues/Licensing/Advertising</t>
  </si>
  <si>
    <t>This line item is used for Dues, Licensing and Advertising. Provider must define methodology used for allocating</t>
  </si>
  <si>
    <t>Subtotal Membership Fees/Dues/Subscriptions</t>
  </si>
  <si>
    <t>Subtotal Licensing Fees</t>
  </si>
  <si>
    <t>Subtotal Advertising</t>
  </si>
  <si>
    <r>
      <t>the providers Federally Negotiated Indirect Cost Rate (</t>
    </r>
    <r>
      <rPr>
        <sz val="10"/>
        <color rgb="FFFF0000"/>
        <rFont val="Arial"/>
        <family val="2"/>
      </rPr>
      <t>provide letter</t>
    </r>
    <r>
      <rPr>
        <sz val="10"/>
        <rFont val="Arial"/>
        <family val="2"/>
      </rPr>
      <t xml:space="preserve">) or 10% of Modified Total Direct Costs. </t>
    </r>
  </si>
  <si>
    <t xml:space="preserve"> Typical examples of indirect costs for many organizations may include the following:</t>
  </si>
  <si>
    <t>Enter Rate   or leave blank for no rate</t>
  </si>
  <si>
    <t>Max Indirect</t>
  </si>
  <si>
    <t>OR</t>
  </si>
  <si>
    <t>10% Modified Total Direct Costs</t>
  </si>
  <si>
    <t>Unallowable</t>
  </si>
  <si>
    <t>Equipment</t>
  </si>
  <si>
    <t>Capital Expenditures</t>
  </si>
  <si>
    <t>Rental Costs</t>
  </si>
  <si>
    <t>Equipment Rent</t>
  </si>
  <si>
    <t>Building Rent</t>
  </si>
  <si>
    <t>Vehicle Leases</t>
  </si>
  <si>
    <t>Tuition Remission</t>
  </si>
  <si>
    <t>Scholarships</t>
  </si>
  <si>
    <t>Participant Support</t>
  </si>
  <si>
    <t>Allowance</t>
  </si>
  <si>
    <t>SubContract &gt; $25K</t>
  </si>
  <si>
    <t>Modified Total Direct Costs</t>
  </si>
  <si>
    <t>de minimis 10% of MTDC</t>
  </si>
  <si>
    <t>Indirect costs</t>
  </si>
  <si>
    <t>Client Expenses - Includes any costs related to the client i.e. Birth Certificates, bus passes, food for client, annual sponsorships, etc. not reimbursed thru POS</t>
  </si>
  <si>
    <t>Computer supplies &amp; maintenance - Includes toner/cartridges</t>
  </si>
  <si>
    <t>Cellphone costs</t>
  </si>
  <si>
    <t xml:space="preserve">Aircard </t>
  </si>
  <si>
    <t xml:space="preserve">Rent </t>
  </si>
  <si>
    <t>Professional Liability</t>
  </si>
  <si>
    <t>General/ Professional Liability</t>
  </si>
  <si>
    <t>Professional Services -</t>
  </si>
  <si>
    <t>Property Insurance</t>
  </si>
  <si>
    <t>Dues, books &amp; subscriptions needed for the program.</t>
  </si>
  <si>
    <t xml:space="preserve">Certification fees </t>
  </si>
  <si>
    <t xml:space="preserve">each item listed and how it relates to direct services. </t>
  </si>
  <si>
    <t>Federally Negotiated Indirect Cost Rate - Direct Cost Base</t>
  </si>
  <si>
    <t>Federally Negotiated Indirect Cost Rate - Direct Salaries and Wages Base</t>
  </si>
  <si>
    <t>Eckerd Connects.</t>
  </si>
  <si>
    <t>date to reflect the new submission. When a budget is approved, Eckerd Connects will mark the version as</t>
  </si>
  <si>
    <r>
      <rPr>
        <b/>
        <sz val="12"/>
        <rFont val="Arial"/>
        <family val="2"/>
      </rPr>
      <t>4. Total Annual Eckerd Connects Budget Amount</t>
    </r>
    <r>
      <rPr>
        <sz val="12"/>
        <rFont val="Arial"/>
        <family val="2"/>
      </rPr>
      <t xml:space="preserve"> - Enter your agency 's budget total as provided</t>
    </r>
  </si>
  <si>
    <t>in your Eckerd Connects contract.  You must exactly match this amount on your Program Annual Budget tab.</t>
  </si>
  <si>
    <t>by Eckerd Connects.  You must exactly match this amount on your Carry Forward Funding tab.</t>
  </si>
  <si>
    <t>Eckerd Connects</t>
  </si>
  <si>
    <t>Eckerd Connects Budget Percentage</t>
  </si>
  <si>
    <t>Eckerd Connects Budget Contract</t>
  </si>
  <si>
    <t>programs from sources other than Eckerd Connects.  If your program is 100% funded by Eckerd Connects,</t>
  </si>
  <si>
    <t>you have more than three funding sources, please contact Eckerd Connects - Finance Department.</t>
  </si>
  <si>
    <t>allocation of less than 100% must be provided in the description.  It is the philosophy of Eckerd Connects to only</t>
  </si>
  <si>
    <t>service personnel that is directly related to the Program may be included. Eckerd Connects provides a significant</t>
  </si>
  <si>
    <t>outside the scope of those provided by Eckerd Connects.</t>
  </si>
  <si>
    <t>Must be expenditures not provided by Eckerd Connects.</t>
  </si>
  <si>
    <r>
      <t xml:space="preserve">list total miles budgeted at a maximum of </t>
    </r>
    <r>
      <rPr>
        <sz val="10"/>
        <color rgb="FFFF0000"/>
        <rFont val="Arial"/>
        <family val="2"/>
      </rPr>
      <t>$0.44</t>
    </r>
    <r>
      <rPr>
        <sz val="10"/>
        <rFont val="Arial"/>
        <family val="2"/>
      </rPr>
      <t xml:space="preserve"> per mile.  Auto insurance allowed for Eckerd Connects leased van</t>
    </r>
  </si>
  <si>
    <t>All equipment purchased with Eckerd Connects contract dollars must be tagged as Eckerd Connects assets.</t>
  </si>
  <si>
    <t>Eckerd Connects Response:</t>
  </si>
  <si>
    <t>Eckerd Connects.  If your program is 100% funded by Eckerd Connects, you can leave this tab blank.  For</t>
  </si>
  <si>
    <t xml:space="preserve">fiscal year.  If your program has Carry Forward Funds your agency will be notified in writing by Eckerd Connects.  </t>
  </si>
  <si>
    <t>10% of the direct costs to comply with Eckerd Connects policy.</t>
  </si>
  <si>
    <t>COST ANALYSIS/COMPARISON-Refers to a formal review process to ensure the costs associated with the purchase are appropriate, allowable, reasonable, and necessary, which is required for all subcontracted services.  At a minimum, a cost analysis/comparison is utilized, documenting quotes or pricing structures from other similar subcontractors or sources to determine the reasonableness and Eckerd Connects would document an assessment of the appropriateness and necessity of the costs for all professional services subcontracts.  A detailed cost analysis is required for any purchase greater than $150,000 annually (a 12 consecutive month period), although it may be conducted for purchases of a lesser dollar amount.  A detailed cost analysis involves a documented review/analysis of the Provider’s budget and each line item (along with a detailed narrative of the line item) to determine if the costs are appropriate, reasonable, and necessary.</t>
  </si>
  <si>
    <t>RAN TEST - For contracts where Eckerd Connects Connects is providing supplemental program funding the budget review process will ensure the overall program costs are reasonable, allowable, and necessary.  For any costs deemed unallowable (i.e. fundraising), the review the program budget will ensure other funding sources are available to cover these costs.</t>
  </si>
  <si>
    <t>July 1, 2019 through June 30, 2020</t>
  </si>
  <si>
    <t>Diversion Services ITN</t>
  </si>
  <si>
    <t>ECA-C6-ITN-DIV-FY21</t>
  </si>
  <si>
    <t>Diversion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</si>
</sst>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0.0"/>
    <numFmt numFmtId="168" formatCode="#,##0.00&quot; &quot;;&quot; (&quot;#,##0.00&quot;)&quot;;&quot; -&quot;#&quot; &quot;;@&quot; &quot;"/>
    <numFmt numFmtId="169" formatCode="&quot; $&quot;#,##0.00&quot; &quot;;&quot; $(&quot;#,##0.00&quot;)&quot;;&quot; $-&quot;#&quot; &quot;;@&quot; &quot;"/>
    <numFmt numFmtId="170" formatCode="[$-409]General"/>
    <numFmt numFmtId="171" formatCode="[$-409]0%"/>
    <numFmt numFmtId="172" formatCode="[$$-409]#,##0.00;[Red]&quot;-&quot;[$$-409]#,##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name val="Arial"/>
      <family val="2"/>
    </font>
    <font>
      <b/>
      <sz val="14"/>
      <name val="Arial"/>
      <family val="2"/>
    </font>
    <font>
      <b/>
      <u/>
      <sz val="14"/>
      <name val="Arial"/>
      <family val="2"/>
    </font>
    <font>
      <b/>
      <sz val="11"/>
      <name val="Arial"/>
      <family val="2"/>
    </font>
    <font>
      <sz val="12"/>
      <color indexed="8"/>
      <name val="Arial"/>
      <family val="2"/>
    </font>
    <font>
      <sz val="14"/>
      <name val="Arial"/>
      <family val="2"/>
    </font>
    <font>
      <b/>
      <sz val="12"/>
      <color indexed="8"/>
      <name val="Arial"/>
      <family val="2"/>
    </font>
    <font>
      <sz val="8"/>
      <name val="Arial"/>
      <family val="2"/>
    </font>
    <font>
      <b/>
      <sz val="16"/>
      <name val="Arial"/>
      <family val="2"/>
    </font>
    <font>
      <sz val="10"/>
      <name val="Calibri"/>
      <family val="2"/>
    </font>
    <font>
      <sz val="10"/>
      <name val="Arial"/>
      <family val="2"/>
    </font>
    <font>
      <b/>
      <sz val="9"/>
      <name val="Arial"/>
      <family val="2"/>
    </font>
    <font>
      <b/>
      <sz val="11"/>
      <color theme="1"/>
      <name val="Calibri"/>
      <family val="2"/>
      <scheme val="minor"/>
    </font>
    <font>
      <sz val="12"/>
      <color rgb="FF000000"/>
      <name val="Arial"/>
      <family val="2"/>
    </font>
    <font>
      <b/>
      <sz val="11"/>
      <color rgb="FFFF0000"/>
      <name val="Arial"/>
      <family val="2"/>
    </font>
    <font>
      <b/>
      <sz val="12"/>
      <color rgb="FFFF0000"/>
      <name val="Arial"/>
      <family val="2"/>
    </font>
    <font>
      <b/>
      <sz val="16"/>
      <color rgb="FFFF0000"/>
      <name val="Arial"/>
      <family val="2"/>
    </font>
    <font>
      <b/>
      <sz val="14"/>
      <color theme="1"/>
      <name val="Calibri"/>
      <family val="2"/>
      <scheme val="minor"/>
    </font>
    <font>
      <sz val="11"/>
      <color theme="4" tint="-0.249977111117893"/>
      <name val="Calibri"/>
      <family val="2"/>
      <scheme val="minor"/>
    </font>
    <font>
      <sz val="12"/>
      <color theme="1"/>
      <name val="Arial"/>
      <family val="2"/>
    </font>
    <font>
      <sz val="11"/>
      <color rgb="FFFF0000"/>
      <name val="Calibri"/>
      <family val="2"/>
      <scheme val="minor"/>
    </font>
    <font>
      <b/>
      <sz val="10"/>
      <color rgb="FFFF0000"/>
      <name val="Arial"/>
      <family val="2"/>
    </font>
    <font>
      <sz val="10"/>
      <color rgb="FFFF0000"/>
      <name val="Arial"/>
      <family val="2"/>
    </font>
    <font>
      <u/>
      <sz val="10"/>
      <name val="Arial"/>
      <family val="2"/>
    </font>
    <font>
      <sz val="11"/>
      <color theme="1"/>
      <name val="Arial"/>
      <family val="2"/>
    </font>
    <font>
      <sz val="12"/>
      <color rgb="FFFF0000"/>
      <name val="Arial"/>
      <family val="2"/>
    </font>
    <font>
      <sz val="10"/>
      <color theme="1"/>
      <name val="Arial"/>
      <family val="2"/>
    </font>
    <font>
      <sz val="8"/>
      <color rgb="FF000000"/>
      <name val="Tahoma"/>
      <family val="2"/>
    </font>
    <font>
      <b/>
      <sz val="10"/>
      <color theme="1"/>
      <name val="Times New Roman"/>
      <family val="1"/>
    </font>
    <font>
      <sz val="10"/>
      <color theme="1"/>
      <name val="Times New Roman"/>
      <family val="1"/>
    </font>
    <font>
      <b/>
      <i/>
      <sz val="10"/>
      <color theme="1"/>
      <name val="Times New Roman"/>
      <family val="1"/>
    </font>
    <font>
      <sz val="9"/>
      <name val="Arial"/>
      <family val="2"/>
    </font>
    <font>
      <sz val="11"/>
      <color rgb="FF000000"/>
      <name val="Arial"/>
      <family val="2"/>
    </font>
    <font>
      <b/>
      <i/>
      <sz val="16"/>
      <color rgb="FF000000"/>
      <name val="Arial"/>
      <family val="2"/>
    </font>
    <font>
      <sz val="10"/>
      <color rgb="FF000000"/>
      <name val="Arial"/>
      <family val="2"/>
    </font>
    <font>
      <sz val="11"/>
      <color rgb="FF000000"/>
      <name val="Calibri"/>
      <family val="2"/>
    </font>
    <font>
      <b/>
      <i/>
      <u/>
      <sz val="11"/>
      <color rgb="FF000000"/>
      <name val="Arial"/>
      <family val="2"/>
    </font>
    <font>
      <sz val="10"/>
      <color theme="0"/>
      <name val="Arial"/>
      <family val="2"/>
    </font>
  </fonts>
  <fills count="13">
    <fill>
      <patternFill patternType="none"/>
    </fill>
    <fill>
      <patternFill patternType="gray125"/>
    </fill>
    <fill>
      <patternFill patternType="solid">
        <fgColor rgb="FFAFC6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5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4">
    <xf numFmtId="0" fontId="0"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5" fillId="0" borderId="0"/>
    <xf numFmtId="44" fontId="7"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7" fillId="0" borderId="0"/>
    <xf numFmtId="0" fontId="44" fillId="0" borderId="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9" fontId="44" fillId="0" borderId="0" applyFont="0" applyBorder="0" applyProtection="0"/>
    <xf numFmtId="168" fontId="44" fillId="0" borderId="0" applyFont="0" applyBorder="0" applyProtection="0"/>
    <xf numFmtId="0" fontId="44" fillId="0" borderId="0" applyNumberFormat="0" applyFont="0" applyBorder="0" applyProtection="0"/>
    <xf numFmtId="0" fontId="44" fillId="0" borderId="0" applyNumberFormat="0" applyFont="0" applyBorder="0" applyProtection="0"/>
    <xf numFmtId="0" fontId="45" fillId="0" borderId="0" applyNumberFormat="0" applyBorder="0" applyProtection="0">
      <alignment horizontal="center"/>
    </xf>
    <xf numFmtId="0" fontId="45" fillId="0" borderId="0" applyNumberFormat="0" applyBorder="0" applyProtection="0">
      <alignment horizontal="center" textRotation="90"/>
    </xf>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1" fillId="0" borderId="0"/>
    <xf numFmtId="0" fontId="1" fillId="0" borderId="0"/>
    <xf numFmtId="0" fontId="1" fillId="0" borderId="0"/>
    <xf numFmtId="170" fontId="47" fillId="0" borderId="0" applyBorder="0" applyProtection="0"/>
    <xf numFmtId="0" fontId="1" fillId="0" borderId="0"/>
    <xf numFmtId="0" fontId="1" fillId="0" borderId="0"/>
    <xf numFmtId="0" fontId="1" fillId="0" borderId="0"/>
    <xf numFmtId="170" fontId="47" fillId="0" borderId="0" applyBorder="0" applyProtection="0"/>
    <xf numFmtId="0" fontId="7" fillId="0" borderId="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0" fontId="48" fillId="0" borderId="0" applyNumberFormat="0" applyBorder="0" applyProtection="0"/>
    <xf numFmtId="172" fontId="48"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484">
    <xf numFmtId="0" fontId="0" fillId="0" borderId="0" xfId="0"/>
    <xf numFmtId="0" fontId="0" fillId="0" borderId="0" xfId="0" applyAlignment="1">
      <alignment horizontal="center"/>
    </xf>
    <xf numFmtId="0" fontId="0" fillId="0" borderId="0" xfId="0" applyAlignment="1">
      <alignment horizontal="right"/>
    </xf>
    <xf numFmtId="0" fontId="9" fillId="0" borderId="0" xfId="0" applyFont="1" applyBorder="1"/>
    <xf numFmtId="0" fontId="9" fillId="0" borderId="0" xfId="0" applyFont="1" applyFill="1" applyBorder="1"/>
    <xf numFmtId="0" fontId="14" fillId="0" borderId="0" xfId="0" applyFont="1" applyBorder="1" applyAlignment="1">
      <alignment horizontal="center"/>
    </xf>
    <xf numFmtId="0" fontId="11" fillId="0" borderId="0" xfId="0" applyFont="1" applyBorder="1" applyAlignment="1">
      <alignment horizontal="left"/>
    </xf>
    <xf numFmtId="0" fontId="11" fillId="0" borderId="0" xfId="0" applyFont="1" applyAlignment="1">
      <alignment horizontal="left"/>
    </xf>
    <xf numFmtId="0" fontId="25" fillId="0" borderId="0" xfId="0" applyFont="1" applyAlignment="1"/>
    <xf numFmtId="0" fontId="0" fillId="0" borderId="0" xfId="0" applyAlignment="1"/>
    <xf numFmtId="0" fontId="0" fillId="0" borderId="0" xfId="0" applyFill="1" applyBorder="1"/>
    <xf numFmtId="0" fontId="0" fillId="3" borderId="3" xfId="0" applyFill="1" applyBorder="1"/>
    <xf numFmtId="0" fontId="0" fillId="4" borderId="0" xfId="0" applyFill="1"/>
    <xf numFmtId="0" fontId="0" fillId="4" borderId="0" xfId="0" applyFill="1" applyAlignment="1">
      <alignment horizontal="center"/>
    </xf>
    <xf numFmtId="0" fontId="0" fillId="4" borderId="0" xfId="0" applyFill="1" applyBorder="1"/>
    <xf numFmtId="0" fontId="9" fillId="3" borderId="3" xfId="0" applyFont="1" applyFill="1" applyBorder="1"/>
    <xf numFmtId="0" fontId="9" fillId="3" borderId="4" xfId="0" applyFont="1" applyFill="1" applyBorder="1"/>
    <xf numFmtId="14" fontId="0" fillId="0" borderId="0" xfId="0" applyNumberFormat="1" applyAlignment="1">
      <alignment horizontal="right"/>
    </xf>
    <xf numFmtId="0" fontId="11" fillId="0" borderId="0" xfId="0" applyFont="1" applyFill="1" applyBorder="1" applyAlignment="1">
      <alignment horizontal="left"/>
    </xf>
    <xf numFmtId="0" fontId="11" fillId="0" borderId="0" xfId="0" applyFont="1" applyFill="1" applyAlignment="1">
      <alignment horizontal="left"/>
    </xf>
    <xf numFmtId="0" fontId="7" fillId="4" borderId="0" xfId="0" applyFont="1" applyFill="1"/>
    <xf numFmtId="0" fontId="0" fillId="0" borderId="14" xfId="0"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43" fontId="0" fillId="0" borderId="7" xfId="1"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43" fontId="0" fillId="0" borderId="14" xfId="1" applyFont="1" applyBorder="1" applyAlignment="1" applyProtection="1">
      <alignment vertical="center"/>
      <protection locked="0"/>
    </xf>
    <xf numFmtId="43" fontId="0" fillId="0" borderId="19" xfId="1" applyFont="1" applyBorder="1" applyAlignment="1" applyProtection="1">
      <alignment vertical="center"/>
      <protection locked="0"/>
    </xf>
    <xf numFmtId="0" fontId="7" fillId="0" borderId="14" xfId="0" applyFont="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10" fontId="0" fillId="0" borderId="14" xfId="2"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0" fontId="0" fillId="0" borderId="19" xfId="2"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9" fillId="0" borderId="35"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3" fontId="0" fillId="0" borderId="13" xfId="1" applyFont="1" applyBorder="1" applyAlignment="1" applyProtection="1">
      <alignment vertical="center"/>
      <protection locked="0"/>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1" fillId="0" borderId="0" xfId="0" applyNumberFormat="1" applyFont="1" applyBorder="1" applyAlignment="1">
      <alignment horizontal="right" vertical="center"/>
    </xf>
    <xf numFmtId="0" fontId="0" fillId="0" borderId="0" xfId="0" applyBorder="1" applyAlignment="1">
      <alignment vertical="center"/>
    </xf>
    <xf numFmtId="0" fontId="11" fillId="7" borderId="0" xfId="0" quotePrefix="1" applyFont="1" applyFill="1" applyBorder="1" applyAlignment="1">
      <alignment vertical="center"/>
    </xf>
    <xf numFmtId="0" fontId="7" fillId="0" borderId="0" xfId="4"/>
    <xf numFmtId="0" fontId="10" fillId="0" borderId="0" xfId="12" applyFont="1"/>
    <xf numFmtId="0" fontId="6" fillId="0" borderId="0" xfId="12" applyAlignment="1">
      <alignment wrapText="1"/>
    </xf>
    <xf numFmtId="0" fontId="32" fillId="0" borderId="0" xfId="12" applyFont="1" applyAlignment="1">
      <alignment wrapText="1"/>
    </xf>
    <xf numFmtId="0" fontId="6" fillId="0" borderId="0" xfId="12"/>
    <xf numFmtId="0" fontId="20" fillId="0" borderId="0" xfId="0" applyFont="1" applyFill="1" applyBorder="1" applyAlignment="1">
      <alignment horizontal="center"/>
    </xf>
    <xf numFmtId="0" fontId="36" fillId="0" borderId="0" xfId="12" applyFont="1" applyAlignment="1">
      <alignment wrapText="1"/>
    </xf>
    <xf numFmtId="0" fontId="31" fillId="0" borderId="0" xfId="12" applyFont="1" applyAlignment="1">
      <alignment wrapText="1"/>
    </xf>
    <xf numFmtId="0" fontId="37" fillId="0" borderId="0" xfId="12" applyFont="1" applyAlignment="1">
      <alignment wrapText="1"/>
    </xf>
    <xf numFmtId="0" fontId="36" fillId="0" borderId="0" xfId="12" applyFont="1"/>
    <xf numFmtId="0" fontId="34" fillId="0" borderId="0" xfId="12" applyFont="1" applyAlignment="1">
      <alignment wrapText="1"/>
    </xf>
    <xf numFmtId="0" fontId="38" fillId="0" borderId="0" xfId="12" applyFont="1" applyAlignment="1">
      <alignment wrapText="1"/>
    </xf>
    <xf numFmtId="0" fontId="6" fillId="0" borderId="0" xfId="12" applyFill="1"/>
    <xf numFmtId="0" fontId="8" fillId="0" borderId="0" xfId="4" applyFont="1"/>
    <xf numFmtId="0" fontId="7" fillId="0" borderId="0" xfId="4" applyBorder="1"/>
    <xf numFmtId="0" fontId="7" fillId="0" borderId="0" xfId="4" applyFont="1" applyBorder="1"/>
    <xf numFmtId="0" fontId="5" fillId="0" borderId="0" xfId="14"/>
    <xf numFmtId="0" fontId="33" fillId="0" borderId="0" xfId="4" applyFont="1"/>
    <xf numFmtId="0" fontId="34" fillId="0" borderId="0" xfId="4" applyFont="1"/>
    <xf numFmtId="0" fontId="7" fillId="0" borderId="0" xfId="4" applyFont="1"/>
    <xf numFmtId="0" fontId="7" fillId="0" borderId="36"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0" fontId="34" fillId="0" borderId="14" xfId="0" applyFont="1" applyBorder="1" applyAlignment="1" applyProtection="1">
      <alignment horizontal="center" vertical="center" wrapText="1"/>
      <protection locked="0"/>
    </xf>
    <xf numFmtId="0" fontId="11" fillId="0" borderId="0" xfId="4" applyFont="1" applyBorder="1" applyAlignment="1">
      <alignment horizontal="left"/>
    </xf>
    <xf numFmtId="0" fontId="11" fillId="0" borderId="0" xfId="4" applyFont="1" applyAlignment="1">
      <alignment horizontal="left"/>
    </xf>
    <xf numFmtId="0" fontId="37" fillId="0" borderId="0" xfId="0" applyFont="1" applyBorder="1" applyAlignment="1">
      <alignment horizontal="left"/>
    </xf>
    <xf numFmtId="43" fontId="12" fillId="0" borderId="14" xfId="1" applyFont="1" applyFill="1" applyBorder="1" applyAlignment="1" applyProtection="1">
      <alignment vertical="center"/>
      <protection locked="0"/>
    </xf>
    <xf numFmtId="0" fontId="7" fillId="0" borderId="0" xfId="12" applyFont="1" applyAlignment="1">
      <alignment horizontal="left" wrapText="1"/>
    </xf>
    <xf numFmtId="0" fontId="7" fillId="0" borderId="0" xfId="12" applyFont="1" applyAlignment="1">
      <alignment wrapText="1"/>
    </xf>
    <xf numFmtId="0" fontId="7" fillId="0" borderId="0" xfId="0" applyFont="1" applyFill="1" applyBorder="1" applyAlignment="1">
      <alignment horizontal="center" wrapText="1"/>
    </xf>
    <xf numFmtId="0" fontId="34" fillId="0" borderId="0" xfId="0" applyFont="1" applyFill="1" applyBorder="1" applyAlignment="1">
      <alignment horizontal="center" wrapText="1"/>
    </xf>
    <xf numFmtId="0" fontId="11" fillId="0" borderId="14" xfId="0" quotePrefix="1" applyFont="1" applyFill="1" applyBorder="1" applyAlignment="1">
      <alignment vertical="center"/>
    </xf>
    <xf numFmtId="0" fontId="7" fillId="0" borderId="13" xfId="4" applyBorder="1" applyAlignment="1" applyProtection="1">
      <alignment horizontal="center" vertical="center" wrapText="1"/>
      <protection locked="0"/>
    </xf>
    <xf numFmtId="0" fontId="8" fillId="8" borderId="25" xfId="4" applyFont="1" applyFill="1" applyBorder="1" applyAlignment="1" applyProtection="1">
      <alignment horizontal="left" vertical="center"/>
    </xf>
    <xf numFmtId="0" fontId="8" fillId="8" borderId="28" xfId="4" applyFont="1" applyFill="1" applyBorder="1" applyAlignment="1" applyProtection="1">
      <alignment horizontal="left" vertical="center"/>
    </xf>
    <xf numFmtId="0" fontId="7" fillId="8" borderId="21" xfId="4" applyFont="1" applyFill="1" applyBorder="1" applyAlignment="1" applyProtection="1">
      <alignment horizontal="center" vertical="center" wrapText="1"/>
      <protection locked="0"/>
    </xf>
    <xf numFmtId="0" fontId="7" fillId="8" borderId="21" xfId="4" applyFill="1" applyBorder="1" applyAlignment="1" applyProtection="1">
      <alignment horizontal="center" vertical="center"/>
      <protection locked="0"/>
    </xf>
    <xf numFmtId="43" fontId="7" fillId="8" borderId="21" xfId="1" applyFont="1" applyFill="1" applyBorder="1" applyAlignment="1" applyProtection="1">
      <alignment vertical="center"/>
      <protection locked="0"/>
    </xf>
    <xf numFmtId="43" fontId="7" fillId="8" borderId="29" xfId="1" applyFont="1" applyFill="1" applyBorder="1" applyAlignment="1" applyProtection="1">
      <alignment vertical="center"/>
      <protection locked="0"/>
    </xf>
    <xf numFmtId="43" fontId="12" fillId="0" borderId="14" xfId="1" applyFont="1" applyBorder="1" applyAlignment="1" applyProtection="1">
      <alignment vertical="center"/>
      <protection locked="0"/>
    </xf>
    <xf numFmtId="0" fontId="7" fillId="0" borderId="13" xfId="4" applyFont="1" applyBorder="1" applyAlignment="1" applyProtection="1">
      <alignment horizontal="center" vertical="center" wrapText="1"/>
      <protection locked="0"/>
    </xf>
    <xf numFmtId="0" fontId="7" fillId="0" borderId="14" xfId="4" applyBorder="1" applyAlignment="1" applyProtection="1">
      <alignment horizontal="center" vertical="center" wrapText="1"/>
      <protection locked="0"/>
    </xf>
    <xf numFmtId="0" fontId="7" fillId="0" borderId="36" xfId="4" applyBorder="1" applyAlignment="1" applyProtection="1">
      <alignment horizontal="center" vertical="center" wrapText="1"/>
      <protection locked="0"/>
    </xf>
    <xf numFmtId="0" fontId="7" fillId="0" borderId="0" xfId="4" applyProtection="1">
      <protection locked="0"/>
    </xf>
    <xf numFmtId="0" fontId="7" fillId="0" borderId="0" xfId="4" applyFont="1" applyProtection="1">
      <protection locked="0"/>
    </xf>
    <xf numFmtId="0" fontId="7" fillId="0" borderId="0" xfId="4" applyFont="1" applyProtection="1"/>
    <xf numFmtId="0" fontId="7" fillId="0" borderId="0" xfId="4" applyAlignment="1" applyProtection="1">
      <alignment vertical="center"/>
      <protection locked="0"/>
    </xf>
    <xf numFmtId="0" fontId="7" fillId="0" borderId="0" xfId="4" applyProtection="1"/>
    <xf numFmtId="43" fontId="10" fillId="2" borderId="3" xfId="1" applyFont="1" applyFill="1" applyBorder="1" applyAlignment="1" applyProtection="1">
      <alignment vertical="center"/>
    </xf>
    <xf numFmtId="43" fontId="8" fillId="0" borderId="0" xfId="1" applyFont="1" applyAlignment="1" applyProtection="1">
      <alignment horizontal="center" vertical="center" wrapText="1"/>
      <protection locked="0"/>
    </xf>
    <xf numFmtId="0" fontId="7" fillId="0" borderId="0" xfId="4" applyFont="1" applyAlignment="1" applyProtection="1">
      <alignment horizontal="left"/>
    </xf>
    <xf numFmtId="0" fontId="15" fillId="2" borderId="22" xfId="4" applyFont="1" applyFill="1" applyBorder="1" applyAlignment="1" applyProtection="1">
      <alignment horizontal="center" wrapText="1"/>
    </xf>
    <xf numFmtId="43" fontId="7" fillId="5" borderId="5" xfId="1" applyFont="1" applyFill="1" applyBorder="1" applyAlignment="1" applyProtection="1">
      <alignment vertical="center"/>
    </xf>
    <xf numFmtId="43" fontId="7" fillId="9" borderId="5" xfId="1" applyFont="1" applyFill="1" applyBorder="1" applyAlignment="1" applyProtection="1">
      <alignment vertical="center"/>
    </xf>
    <xf numFmtId="0" fontId="7" fillId="0" borderId="0" xfId="4" applyFill="1" applyProtection="1"/>
    <xf numFmtId="43" fontId="7" fillId="9" borderId="18" xfId="1" applyFont="1" applyFill="1" applyBorder="1" applyAlignment="1" applyProtection="1">
      <alignment vertical="center"/>
    </xf>
    <xf numFmtId="0" fontId="7" fillId="0" borderId="0" xfId="4" applyFont="1" applyFill="1" applyAlignment="1" applyProtection="1"/>
    <xf numFmtId="0" fontId="7" fillId="0" borderId="12" xfId="4" applyFont="1" applyBorder="1" applyAlignment="1" applyProtection="1">
      <alignment horizontal="center" vertical="center" wrapText="1"/>
      <protection locked="0"/>
    </xf>
    <xf numFmtId="0" fontId="7" fillId="9" borderId="13" xfId="4" applyFont="1" applyFill="1" applyBorder="1" applyAlignment="1" applyProtection="1">
      <alignment horizontal="center" vertical="center" wrapText="1"/>
    </xf>
    <xf numFmtId="0" fontId="7" fillId="9" borderId="14" xfId="4" applyFont="1" applyFill="1" applyBorder="1" applyAlignment="1" applyProtection="1">
      <alignment horizontal="center" vertical="center" wrapText="1"/>
    </xf>
    <xf numFmtId="0" fontId="7" fillId="0" borderId="13" xfId="4" applyBorder="1" applyAlignment="1" applyProtection="1">
      <alignment horizontal="center" vertical="center"/>
      <protection locked="0"/>
    </xf>
    <xf numFmtId="0" fontId="7" fillId="9" borderId="19" xfId="4" applyFont="1" applyFill="1" applyBorder="1" applyAlignment="1" applyProtection="1">
      <alignment horizontal="center" vertical="center" wrapText="1"/>
    </xf>
    <xf numFmtId="0" fontId="7" fillId="8" borderId="21" xfId="4" applyFont="1" applyFill="1" applyBorder="1" applyAlignment="1" applyProtection="1">
      <alignment horizontal="center" vertical="center" wrapText="1"/>
    </xf>
    <xf numFmtId="0" fontId="7" fillId="8" borderId="21" xfId="4" applyFill="1" applyBorder="1" applyAlignment="1" applyProtection="1">
      <alignment horizontal="center" vertical="center"/>
    </xf>
    <xf numFmtId="43" fontId="7" fillId="8" borderId="21" xfId="1" applyFont="1" applyFill="1" applyBorder="1" applyAlignment="1" applyProtection="1">
      <alignment vertical="center"/>
    </xf>
    <xf numFmtId="43" fontId="7" fillId="8" borderId="29" xfId="1" applyFont="1" applyFill="1" applyBorder="1" applyAlignment="1" applyProtection="1">
      <alignment vertical="center"/>
    </xf>
    <xf numFmtId="0" fontId="7" fillId="8" borderId="26" xfId="4" applyFont="1" applyFill="1" applyBorder="1" applyAlignment="1" applyProtection="1">
      <alignment horizontal="center" vertical="center" wrapText="1"/>
    </xf>
    <xf numFmtId="0" fontId="7" fillId="8" borderId="26" xfId="4" applyFill="1" applyBorder="1" applyAlignment="1" applyProtection="1">
      <alignment horizontal="center" vertical="center"/>
    </xf>
    <xf numFmtId="43" fontId="7" fillId="8" borderId="26" xfId="1" applyFont="1" applyFill="1" applyBorder="1" applyAlignment="1" applyProtection="1">
      <alignment vertical="center"/>
    </xf>
    <xf numFmtId="43" fontId="7" fillId="8" borderId="27" xfId="1" applyFont="1" applyFill="1" applyBorder="1" applyAlignment="1" applyProtection="1">
      <alignment vertical="center"/>
    </xf>
    <xf numFmtId="0" fontId="8" fillId="8" borderId="45" xfId="4" applyFont="1" applyFill="1" applyBorder="1" applyAlignment="1" applyProtection="1">
      <alignment horizontal="left" vertical="center"/>
    </xf>
    <xf numFmtId="0" fontId="8" fillId="8" borderId="31" xfId="4" applyFont="1" applyFill="1" applyBorder="1" applyAlignment="1" applyProtection="1">
      <alignment horizontal="left" vertical="center"/>
    </xf>
    <xf numFmtId="0" fontId="7" fillId="0" borderId="7" xfId="4" applyFont="1" applyBorder="1" applyAlignment="1" applyProtection="1">
      <alignment horizontal="center" vertical="center" wrapText="1"/>
      <protection locked="0"/>
    </xf>
    <xf numFmtId="0" fontId="7" fillId="0" borderId="35" xfId="4" applyFont="1" applyBorder="1" applyAlignment="1" applyProtection="1">
      <alignment horizontal="center" vertical="center" wrapText="1"/>
      <protection locked="0"/>
    </xf>
    <xf numFmtId="0" fontId="7" fillId="0" borderId="36" xfId="4" applyFont="1" applyBorder="1" applyAlignment="1" applyProtection="1">
      <alignment horizontal="center" vertical="center" wrapText="1"/>
      <protection locked="0"/>
    </xf>
    <xf numFmtId="10" fontId="7" fillId="0" borderId="14" xfId="2" applyNumberFormat="1" applyFont="1" applyBorder="1" applyAlignment="1" applyProtection="1">
      <alignment horizontal="center" vertical="center"/>
      <protection locked="0"/>
    </xf>
    <xf numFmtId="0" fontId="7" fillId="0" borderId="14" xfId="4" applyFont="1" applyBorder="1" applyAlignment="1" applyProtection="1">
      <alignment horizontal="center" vertical="center" wrapText="1"/>
      <protection locked="0"/>
    </xf>
    <xf numFmtId="1" fontId="7" fillId="0" borderId="7" xfId="4" applyNumberFormat="1" applyBorder="1" applyAlignment="1" applyProtection="1">
      <alignment horizontal="center" vertical="center"/>
      <protection locked="0"/>
    </xf>
    <xf numFmtId="43" fontId="7" fillId="0" borderId="7" xfId="1" applyNumberFormat="1" applyFont="1" applyFill="1" applyBorder="1" applyAlignment="1" applyProtection="1">
      <alignment vertical="center"/>
      <protection locked="0"/>
    </xf>
    <xf numFmtId="1" fontId="7" fillId="0" borderId="14" xfId="4" applyNumberFormat="1" applyBorder="1" applyAlignment="1" applyProtection="1">
      <alignment horizontal="center" vertical="center"/>
      <protection locked="0"/>
    </xf>
    <xf numFmtId="43" fontId="7" fillId="0" borderId="14" xfId="1" applyFont="1" applyBorder="1" applyAlignment="1" applyProtection="1">
      <alignment vertical="center"/>
      <protection locked="0"/>
    </xf>
    <xf numFmtId="0" fontId="7" fillId="0" borderId="14" xfId="4" applyBorder="1" applyAlignment="1" applyProtection="1">
      <alignment horizontal="center" vertical="center"/>
      <protection locked="0"/>
    </xf>
    <xf numFmtId="0" fontId="7" fillId="0" borderId="7" xfId="4" applyBorder="1" applyAlignment="1" applyProtection="1">
      <alignment horizontal="center" vertical="center"/>
      <protection locked="0"/>
    </xf>
    <xf numFmtId="43" fontId="7" fillId="0" borderId="7" xfId="1" applyFont="1" applyBorder="1" applyAlignment="1" applyProtection="1">
      <alignment vertical="center"/>
      <protection locked="0"/>
    </xf>
    <xf numFmtId="0" fontId="7" fillId="0" borderId="38" xfId="4" applyBorder="1" applyAlignment="1" applyProtection="1">
      <alignment horizontal="center" vertical="center"/>
      <protection locked="0"/>
    </xf>
    <xf numFmtId="43" fontId="7" fillId="0" borderId="38" xfId="1" applyFont="1" applyBorder="1" applyAlignment="1" applyProtection="1">
      <alignment vertical="center"/>
      <protection locked="0"/>
    </xf>
    <xf numFmtId="0" fontId="7" fillId="0" borderId="38" xfId="4" applyFont="1" applyBorder="1" applyAlignment="1" applyProtection="1">
      <alignment horizontal="center" vertical="center" wrapText="1"/>
      <protection locked="0"/>
    </xf>
    <xf numFmtId="0" fontId="0" fillId="0" borderId="0" xfId="0" applyProtection="1">
      <protection locked="0"/>
    </xf>
    <xf numFmtId="0" fontId="14" fillId="0" borderId="0" xfId="0" applyFont="1" applyBorder="1" applyAlignment="1" applyProtection="1">
      <alignment horizontal="center"/>
      <protection locked="0"/>
    </xf>
    <xf numFmtId="0" fontId="11"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4" fillId="2" borderId="0" xfId="0" applyFont="1" applyFill="1" applyBorder="1" applyAlignment="1" applyProtection="1">
      <alignment horizontal="center"/>
      <protection locked="0"/>
    </xf>
    <xf numFmtId="0" fontId="0" fillId="2" borderId="0" xfId="0" applyFill="1" applyProtection="1">
      <protection locked="0"/>
    </xf>
    <xf numFmtId="0" fontId="11" fillId="2" borderId="0" xfId="0" applyFont="1" applyFill="1" applyBorder="1" applyAlignment="1" applyProtection="1">
      <alignment horizontal="center"/>
      <protection locked="0"/>
    </xf>
    <xf numFmtId="0" fontId="23" fillId="0" borderId="0" xfId="0" applyFont="1" applyBorder="1" applyAlignment="1" applyProtection="1">
      <alignment horizontal="centerContinuous"/>
      <protection locked="0"/>
    </xf>
    <xf numFmtId="0" fontId="14" fillId="0" borderId="0"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10" fillId="0" borderId="0" xfId="0" applyFont="1" applyBorder="1" applyAlignment="1" applyProtection="1">
      <alignment horizontal="centerContinuous" vertical="center" wrapText="1"/>
      <protection locked="0"/>
    </xf>
    <xf numFmtId="0" fontId="14" fillId="0" borderId="0" xfId="0" applyFont="1" applyBorder="1" applyAlignment="1" applyProtection="1">
      <alignment horizontal="centerContinuous" vertical="center" wrapText="1"/>
      <protection locked="0"/>
    </xf>
    <xf numFmtId="0" fontId="0" fillId="0" borderId="0" xfId="0" applyBorder="1" applyAlignment="1" applyProtection="1">
      <alignment horizontal="centerContinuous" vertical="center" wrapText="1"/>
      <protection locked="0"/>
    </xf>
    <xf numFmtId="0" fontId="11" fillId="0" borderId="0" xfId="0" applyFont="1" applyAlignment="1" applyProtection="1">
      <alignment horizontal="left"/>
      <protection locked="0"/>
    </xf>
    <xf numFmtId="14" fontId="15" fillId="2" borderId="0" xfId="0" applyNumberFormat="1" applyFont="1" applyFill="1" applyBorder="1" applyAlignment="1" applyProtection="1">
      <alignment horizontal="center"/>
      <protection locked="0"/>
    </xf>
    <xf numFmtId="0" fontId="9" fillId="0" borderId="0" xfId="0" applyFont="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0" xfId="0" applyFont="1" applyFill="1" applyAlignment="1" applyProtection="1">
      <alignment horizontal="left"/>
      <protection locked="0"/>
    </xf>
    <xf numFmtId="0" fontId="11" fillId="2" borderId="0" xfId="0" applyFont="1" applyFill="1" applyAlignment="1" applyProtection="1">
      <alignment horizontal="left"/>
      <protection locked="0"/>
    </xf>
    <xf numFmtId="0" fontId="14" fillId="2" borderId="0" xfId="4" applyFont="1" applyFill="1" applyBorder="1" applyAlignment="1" applyProtection="1">
      <alignment horizontal="center"/>
      <protection locked="0"/>
    </xf>
    <xf numFmtId="0" fontId="7" fillId="2" borderId="0" xfId="4" applyFill="1" applyProtection="1">
      <protection locked="0"/>
    </xf>
    <xf numFmtId="0" fontId="11" fillId="2" borderId="0" xfId="4" applyFont="1" applyFill="1" applyAlignment="1" applyProtection="1">
      <alignment horizontal="left"/>
      <protection locked="0"/>
    </xf>
    <xf numFmtId="0" fontId="0" fillId="0" borderId="0" xfId="0" applyAlignment="1" applyProtection="1"/>
    <xf numFmtId="0" fontId="0" fillId="0" borderId="0" xfId="0" applyProtection="1"/>
    <xf numFmtId="0" fontId="14" fillId="0" borderId="0" xfId="0" applyFont="1" applyBorder="1" applyAlignment="1" applyProtection="1">
      <alignment horizontal="center"/>
    </xf>
    <xf numFmtId="0" fontId="11" fillId="0" borderId="0" xfId="0" applyFont="1" applyBorder="1" applyAlignment="1" applyProtection="1">
      <alignment horizontal="left"/>
    </xf>
    <xf numFmtId="0" fontId="11" fillId="0" borderId="0" xfId="0" applyFont="1" applyAlignment="1" applyProtection="1">
      <alignment horizontal="left"/>
    </xf>
    <xf numFmtId="0" fontId="11" fillId="0" borderId="0" xfId="0" applyFont="1" applyFill="1" applyBorder="1" applyAlignment="1" applyProtection="1">
      <alignment horizontal="left"/>
    </xf>
    <xf numFmtId="0" fontId="11" fillId="0" borderId="0" xfId="0" applyFont="1" applyFill="1" applyAlignment="1" applyProtection="1">
      <alignment horizontal="left"/>
    </xf>
    <xf numFmtId="0" fontId="11" fillId="0" borderId="0" xfId="4" applyFont="1" applyFill="1" applyBorder="1" applyAlignment="1" applyProtection="1">
      <alignment horizontal="left"/>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9" fillId="0" borderId="0" xfId="0" applyFont="1" applyProtection="1">
      <protection locked="0"/>
    </xf>
    <xf numFmtId="0" fontId="9" fillId="0" borderId="0" xfId="0" applyFont="1" applyAlignment="1" applyProtection="1">
      <alignment vertical="center"/>
    </xf>
    <xf numFmtId="0" fontId="15" fillId="0" borderId="44" xfId="0" applyFont="1" applyFill="1" applyBorder="1" applyAlignment="1" applyProtection="1">
      <alignment horizontal="center" vertical="center"/>
    </xf>
    <xf numFmtId="0" fontId="9" fillId="0" borderId="43" xfId="0" applyFont="1" applyBorder="1" applyAlignment="1" applyProtection="1">
      <alignment vertical="center"/>
    </xf>
    <xf numFmtId="0" fontId="10" fillId="0" borderId="43" xfId="0" applyFont="1" applyBorder="1" applyAlignment="1" applyProtection="1">
      <alignment horizontal="center" vertical="center" wrapText="1"/>
    </xf>
    <xf numFmtId="14" fontId="10" fillId="0" borderId="2" xfId="0" applyNumberFormat="1" applyFont="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10" fillId="0" borderId="1" xfId="0" applyFont="1" applyBorder="1" applyAlignment="1" applyProtection="1">
      <alignment horizontal="center" vertical="center" wrapText="1"/>
    </xf>
    <xf numFmtId="2" fontId="10" fillId="0" borderId="2" xfId="0" applyNumberFormat="1" applyFont="1" applyBorder="1" applyAlignment="1" applyProtection="1">
      <alignment horizontal="center" vertical="center" wrapText="1"/>
    </xf>
    <xf numFmtId="9" fontId="10" fillId="0" borderId="2" xfId="0" applyNumberFormat="1" applyFont="1" applyBorder="1" applyAlignment="1" applyProtection="1">
      <alignment horizontal="center" vertical="center" wrapText="1"/>
    </xf>
    <xf numFmtId="43" fontId="10" fillId="0" borderId="2" xfId="1" applyFont="1" applyBorder="1" applyAlignment="1" applyProtection="1">
      <alignment horizontal="center" vertical="center" wrapText="1"/>
    </xf>
    <xf numFmtId="0" fontId="0" fillId="0" borderId="0" xfId="0" applyAlignment="1" applyProtection="1">
      <alignment vertical="center"/>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0" fillId="6" borderId="0" xfId="0" applyFont="1" applyFill="1" applyAlignment="1" applyProtection="1">
      <alignment horizontal="center" vertical="center" wrapText="1"/>
    </xf>
    <xf numFmtId="0" fontId="10" fillId="7" borderId="0" xfId="0" applyFont="1" applyFill="1" applyAlignment="1" applyProtection="1">
      <alignment horizontal="center" vertical="center" wrapText="1"/>
    </xf>
    <xf numFmtId="0" fontId="10" fillId="0" borderId="0" xfId="0" applyFont="1" applyBorder="1" applyAlignment="1" applyProtection="1">
      <alignment vertical="center"/>
    </xf>
    <xf numFmtId="0" fontId="19" fillId="0" borderId="0" xfId="0" applyFont="1" applyAlignment="1" applyProtection="1">
      <alignment vertical="center" wrapText="1"/>
    </xf>
    <xf numFmtId="0" fontId="9" fillId="0" borderId="0" xfId="0" applyFont="1" applyBorder="1" applyAlignment="1" applyProtection="1">
      <alignment horizontal="center" vertical="center"/>
    </xf>
    <xf numFmtId="0" fontId="9" fillId="0" borderId="14" xfId="0" applyFont="1" applyBorder="1" applyAlignment="1" applyProtection="1">
      <alignment vertical="center"/>
    </xf>
    <xf numFmtId="165" fontId="9" fillId="0" borderId="14" xfId="2" applyNumberFormat="1" applyFont="1" applyBorder="1" applyAlignment="1" applyProtection="1">
      <alignment vertical="center"/>
    </xf>
    <xf numFmtId="43" fontId="11" fillId="0" borderId="14" xfId="1" applyNumberFormat="1" applyFont="1" applyBorder="1" applyAlignment="1" applyProtection="1">
      <alignment vertical="center"/>
    </xf>
    <xf numFmtId="0" fontId="9" fillId="0" borderId="0" xfId="0" applyFont="1" applyAlignment="1" applyProtection="1">
      <alignment horizontal="center" vertical="center"/>
    </xf>
    <xf numFmtId="0" fontId="9" fillId="0" borderId="14" xfId="0" applyFont="1" applyFill="1" applyBorder="1" applyAlignment="1" applyProtection="1">
      <alignment vertical="center"/>
    </xf>
    <xf numFmtId="43" fontId="11" fillId="0" borderId="14" xfId="1" applyNumberFormat="1" applyFont="1" applyFill="1" applyBorder="1" applyAlignment="1" applyProtection="1">
      <alignment vertical="center"/>
    </xf>
    <xf numFmtId="164" fontId="9" fillId="0" borderId="0" xfId="0" applyNumberFormat="1" applyFont="1" applyFill="1" applyAlignment="1" applyProtection="1">
      <alignment vertical="center"/>
    </xf>
    <xf numFmtId="43" fontId="11" fillId="0" borderId="0" xfId="1" applyNumberFormat="1" applyFont="1" applyFill="1" applyAlignment="1" applyProtection="1">
      <alignment vertical="center"/>
    </xf>
    <xf numFmtId="43" fontId="19" fillId="0" borderId="0" xfId="1" applyNumberFormat="1" applyFont="1" applyFill="1" applyAlignment="1" applyProtection="1">
      <alignment horizontal="right" vertical="center" wrapText="1"/>
    </xf>
    <xf numFmtId="0" fontId="9" fillId="0" borderId="0" xfId="0" applyFont="1" applyBorder="1" applyAlignment="1" applyProtection="1">
      <alignment vertical="center"/>
    </xf>
    <xf numFmtId="43" fontId="11" fillId="0" borderId="0" xfId="1" applyNumberFormat="1" applyFont="1" applyBorder="1" applyAlignment="1" applyProtection="1">
      <alignment vertical="center"/>
    </xf>
    <xf numFmtId="0" fontId="43" fillId="0" borderId="0" xfId="4" applyFont="1" applyBorder="1" applyAlignment="1" applyProtection="1">
      <alignment horizontal="center" vertical="center"/>
    </xf>
    <xf numFmtId="0" fontId="7" fillId="0" borderId="14" xfId="4" applyFont="1" applyBorder="1" applyAlignment="1" applyProtection="1">
      <alignment vertical="center"/>
    </xf>
    <xf numFmtId="0" fontId="43" fillId="0" borderId="0" xfId="4" applyFont="1" applyAlignment="1" applyProtection="1">
      <alignment horizontal="center" vertical="center"/>
    </xf>
    <xf numFmtId="167" fontId="43" fillId="0" borderId="0" xfId="4" applyNumberFormat="1" applyFont="1" applyAlignment="1" applyProtection="1">
      <alignment horizontal="center" vertical="center"/>
    </xf>
    <xf numFmtId="165" fontId="9" fillId="0" borderId="0" xfId="2" applyNumberFormat="1" applyFont="1" applyBorder="1" applyAlignment="1" applyProtection="1">
      <alignment vertical="center"/>
    </xf>
    <xf numFmtId="43" fontId="11" fillId="0" borderId="0" xfId="1" applyNumberFormat="1" applyFont="1" applyFill="1" applyBorder="1" applyAlignment="1" applyProtection="1">
      <alignment vertical="center"/>
    </xf>
    <xf numFmtId="0" fontId="10" fillId="2" borderId="16" xfId="0" applyFont="1" applyFill="1" applyBorder="1" applyAlignment="1" applyProtection="1">
      <alignment vertical="center"/>
    </xf>
    <xf numFmtId="0" fontId="8" fillId="2" borderId="16" xfId="0" applyFont="1" applyFill="1" applyBorder="1" applyAlignment="1" applyProtection="1">
      <alignment vertical="center"/>
    </xf>
    <xf numFmtId="165" fontId="9" fillId="2" borderId="19" xfId="2" applyNumberFormat="1" applyFont="1" applyFill="1" applyBorder="1" applyAlignment="1" applyProtection="1">
      <alignment vertical="center"/>
    </xf>
    <xf numFmtId="43" fontId="10" fillId="2" borderId="16" xfId="1" applyNumberFormat="1" applyFont="1" applyFill="1" applyBorder="1" applyAlignment="1" applyProtection="1">
      <alignment vertical="center"/>
    </xf>
    <xf numFmtId="43" fontId="10" fillId="6" borderId="16" xfId="1" applyNumberFormat="1" applyFont="1" applyFill="1" applyBorder="1" applyAlignment="1" applyProtection="1">
      <alignment vertical="center"/>
    </xf>
    <xf numFmtId="43" fontId="10" fillId="7" borderId="16" xfId="1" applyNumberFormat="1" applyFont="1" applyFill="1" applyBorder="1" applyAlignment="1" applyProtection="1">
      <alignment vertical="center"/>
    </xf>
    <xf numFmtId="0" fontId="8" fillId="0" borderId="0" xfId="0" applyFont="1" applyAlignment="1" applyProtection="1">
      <alignment vertical="center"/>
    </xf>
    <xf numFmtId="0" fontId="10" fillId="0" borderId="0" xfId="0" applyFont="1" applyAlignment="1" applyProtection="1">
      <alignment vertical="center"/>
    </xf>
    <xf numFmtId="43" fontId="9" fillId="0" borderId="0" xfId="1" applyNumberFormat="1" applyFont="1" applyFill="1" applyAlignment="1" applyProtection="1">
      <alignment vertical="center"/>
    </xf>
    <xf numFmtId="43" fontId="27" fillId="0" borderId="0" xfId="1" applyNumberFormat="1" applyFont="1" applyFill="1" applyAlignment="1" applyProtection="1">
      <alignment horizontal="right" vertical="center"/>
    </xf>
    <xf numFmtId="43" fontId="28" fillId="0" borderId="0" xfId="1" applyNumberFormat="1" applyFont="1" applyFill="1" applyAlignment="1" applyProtection="1">
      <alignment horizontal="right" vertical="center"/>
    </xf>
    <xf numFmtId="43" fontId="9" fillId="0" borderId="0" xfId="0" applyNumberFormat="1" applyFont="1" applyAlignment="1" applyProtection="1">
      <alignment vertical="center"/>
    </xf>
    <xf numFmtId="43" fontId="9" fillId="0" borderId="0" xfId="1" applyNumberFormat="1" applyFont="1" applyAlignment="1" applyProtection="1">
      <alignment vertical="center"/>
    </xf>
    <xf numFmtId="164" fontId="9" fillId="0" borderId="0" xfId="0" applyNumberFormat="1" applyFont="1" applyAlignment="1" applyProtection="1">
      <alignment vertical="center"/>
    </xf>
    <xf numFmtId="43" fontId="9" fillId="0" borderId="0" xfId="1" applyNumberFormat="1" applyFont="1" applyFill="1" applyAlignment="1" applyProtection="1">
      <alignment horizontal="center" vertical="center"/>
    </xf>
    <xf numFmtId="0" fontId="10" fillId="2" borderId="15" xfId="0" applyFont="1" applyFill="1" applyBorder="1" applyAlignment="1" applyProtection="1">
      <alignment vertical="center"/>
    </xf>
    <xf numFmtId="0" fontId="8" fillId="2" borderId="15" xfId="0" applyFont="1" applyFill="1" applyBorder="1" applyAlignment="1" applyProtection="1">
      <alignment vertical="center"/>
    </xf>
    <xf numFmtId="165" fontId="9" fillId="2" borderId="20" xfId="2" applyNumberFormat="1" applyFont="1" applyFill="1" applyBorder="1" applyAlignment="1" applyProtection="1">
      <alignment vertical="center"/>
    </xf>
    <xf numFmtId="43" fontId="10" fillId="2" borderId="15" xfId="1" applyNumberFormat="1" applyFont="1" applyFill="1" applyBorder="1" applyAlignment="1" applyProtection="1">
      <alignment vertical="center"/>
    </xf>
    <xf numFmtId="43" fontId="10" fillId="6" borderId="15" xfId="1" applyNumberFormat="1" applyFont="1" applyFill="1" applyBorder="1" applyAlignment="1" applyProtection="1">
      <alignment vertical="center"/>
    </xf>
    <xf numFmtId="43" fontId="10" fillId="7" borderId="15" xfId="1" applyNumberFormat="1" applyFont="1" applyFill="1" applyBorder="1" applyAlignment="1" applyProtection="1">
      <alignment vertical="center"/>
    </xf>
    <xf numFmtId="43" fontId="8" fillId="0" borderId="0" xfId="0" applyNumberFormat="1" applyFont="1" applyAlignment="1" applyProtection="1">
      <alignment vertical="center"/>
    </xf>
    <xf numFmtId="0" fontId="9" fillId="0" borderId="0" xfId="0" applyFont="1" applyProtection="1"/>
    <xf numFmtId="43" fontId="9" fillId="0" borderId="0" xfId="1" applyNumberFormat="1" applyFont="1" applyProtection="1"/>
    <xf numFmtId="166" fontId="9" fillId="0" borderId="0" xfId="1" applyNumberFormat="1" applyFont="1" applyProtection="1"/>
    <xf numFmtId="0" fontId="0" fillId="0" borderId="0" xfId="0" applyAlignment="1" applyProtection="1">
      <alignment horizontal="right"/>
      <protection locked="0"/>
    </xf>
    <xf numFmtId="14" fontId="0" fillId="0" borderId="0" xfId="0" applyNumberFormat="1" applyProtection="1">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43" fontId="0" fillId="0" borderId="0" xfId="1" applyFont="1" applyProtection="1">
      <protection locked="0"/>
    </xf>
    <xf numFmtId="14" fontId="0" fillId="0" borderId="0" xfId="0" applyNumberFormat="1" applyAlignment="1" applyProtection="1">
      <alignment horizontal="center"/>
      <protection locked="0"/>
    </xf>
    <xf numFmtId="43" fontId="0" fillId="0" borderId="0" xfId="1" applyFont="1" applyAlignment="1" applyProtection="1">
      <alignment horizontal="center"/>
      <protection locked="0"/>
    </xf>
    <xf numFmtId="43" fontId="0" fillId="0" borderId="0" xfId="0" applyNumberFormat="1" applyProtection="1">
      <protection locked="0"/>
    </xf>
    <xf numFmtId="0" fontId="30" fillId="0" borderId="0" xfId="0" applyFont="1" applyProtection="1">
      <protection locked="0"/>
    </xf>
    <xf numFmtId="43" fontId="7" fillId="0" borderId="0" xfId="1" applyFont="1" applyAlignment="1" applyProtection="1">
      <alignment horizontal="center"/>
      <protection locked="0"/>
    </xf>
    <xf numFmtId="0" fontId="29" fillId="0" borderId="0" xfId="0" applyFont="1" applyAlignment="1" applyProtection="1">
      <alignment horizontal="center"/>
    </xf>
    <xf numFmtId="0" fontId="0" fillId="0" borderId="0" xfId="0" applyAlignment="1" applyProtection="1">
      <alignment horizontal="right"/>
    </xf>
    <xf numFmtId="0" fontId="24" fillId="0" borderId="0" xfId="0" applyFont="1" applyAlignment="1" applyProtection="1">
      <alignment horizontal="center"/>
    </xf>
    <xf numFmtId="14" fontId="0" fillId="0" borderId="0" xfId="0" applyNumberFormat="1" applyProtection="1"/>
    <xf numFmtId="0" fontId="0" fillId="0" borderId="0" xfId="0" applyAlignment="1" applyProtection="1">
      <alignment horizontal="center"/>
    </xf>
    <xf numFmtId="0" fontId="0" fillId="9" borderId="0" xfId="0" applyFill="1" applyAlignment="1" applyProtection="1">
      <alignment horizontal="left"/>
    </xf>
    <xf numFmtId="0" fontId="0" fillId="9" borderId="0" xfId="0" applyFill="1" applyProtection="1"/>
    <xf numFmtId="0" fontId="0" fillId="0" borderId="0" xfId="0" applyAlignment="1" applyProtection="1">
      <alignment horizontal="left"/>
    </xf>
    <xf numFmtId="14" fontId="0" fillId="0" borderId="0" xfId="0" applyNumberFormat="1" applyFill="1" applyAlignment="1" applyProtection="1">
      <alignment horizontal="center"/>
    </xf>
    <xf numFmtId="2" fontId="0" fillId="0" borderId="0" xfId="0" applyNumberFormat="1" applyAlignment="1" applyProtection="1">
      <alignment horizontal="center"/>
    </xf>
    <xf numFmtId="43" fontId="22" fillId="6" borderId="0" xfId="1" applyFont="1" applyFill="1" applyAlignment="1" applyProtection="1">
      <alignment horizontal="center"/>
    </xf>
    <xf numFmtId="0" fontId="7" fillId="9" borderId="0" xfId="0" applyFont="1" applyFill="1" applyAlignment="1" applyProtection="1">
      <alignment horizontal="center"/>
    </xf>
    <xf numFmtId="0" fontId="0" fillId="9" borderId="0" xfId="0" applyFill="1" applyAlignment="1" applyProtection="1">
      <alignment horizontal="center"/>
    </xf>
    <xf numFmtId="17" fontId="0" fillId="9" borderId="0" xfId="0" applyNumberFormat="1" applyFill="1" applyAlignment="1" applyProtection="1">
      <alignment horizontal="center"/>
    </xf>
    <xf numFmtId="43" fontId="0" fillId="0" borderId="0" xfId="1" applyFont="1" applyFill="1" applyProtection="1"/>
    <xf numFmtId="43" fontId="0" fillId="0" borderId="0" xfId="1" applyFont="1" applyProtection="1"/>
    <xf numFmtId="43" fontId="22" fillId="10" borderId="16" xfId="1" applyFont="1" applyFill="1" applyBorder="1" applyProtection="1"/>
    <xf numFmtId="43" fontId="0" fillId="0" borderId="0" xfId="0" applyNumberFormat="1" applyProtection="1"/>
    <xf numFmtId="43" fontId="7" fillId="0" borderId="0" xfId="1" applyFont="1" applyProtection="1"/>
    <xf numFmtId="43" fontId="22" fillId="11" borderId="16" xfId="1" applyFont="1" applyFill="1" applyBorder="1" applyProtection="1"/>
    <xf numFmtId="43" fontId="0" fillId="9" borderId="15" xfId="0" applyNumberFormat="1" applyFill="1" applyBorder="1" applyProtection="1"/>
    <xf numFmtId="43" fontId="22" fillId="6" borderId="15" xfId="1" applyFont="1" applyFill="1" applyBorder="1" applyProtection="1"/>
    <xf numFmtId="0" fontId="0" fillId="0" borderId="0" xfId="0" applyFill="1" applyProtection="1">
      <protection locked="0"/>
    </xf>
    <xf numFmtId="0" fontId="19" fillId="0" borderId="0" xfId="0" applyFont="1" applyFill="1" applyAlignment="1" applyProtection="1">
      <alignment vertical="center" wrapText="1"/>
      <protection locked="0"/>
    </xf>
    <xf numFmtId="164" fontId="15" fillId="0" borderId="14" xfId="1" applyNumberFormat="1" applyFont="1" applyFill="1" applyBorder="1" applyAlignment="1" applyProtection="1">
      <alignment vertical="center"/>
      <protection locked="0"/>
    </xf>
    <xf numFmtId="43" fontId="12" fillId="0" borderId="0" xfId="1" applyFont="1" applyFill="1" applyAlignment="1" applyProtection="1">
      <alignment vertical="center"/>
      <protection locked="0"/>
    </xf>
    <xf numFmtId="164" fontId="12" fillId="0" borderId="0" xfId="1" applyNumberFormat="1" applyFont="1" applyFill="1" applyAlignment="1" applyProtection="1">
      <alignment horizontal="right" vertical="center" wrapText="1"/>
      <protection locked="0"/>
    </xf>
    <xf numFmtId="43" fontId="12" fillId="0" borderId="0" xfId="1" applyFont="1" applyBorder="1" applyAlignment="1" applyProtection="1">
      <alignment vertical="center"/>
      <protection locked="0"/>
    </xf>
    <xf numFmtId="164" fontId="12" fillId="0" borderId="0" xfId="1" applyNumberFormat="1" applyFont="1" applyFill="1" applyBorder="1" applyAlignment="1" applyProtection="1">
      <alignment vertical="center"/>
      <protection locked="0"/>
    </xf>
    <xf numFmtId="43" fontId="12" fillId="0" borderId="0" xfId="1" applyFont="1" applyFill="1" applyBorder="1" applyAlignment="1" applyProtection="1">
      <alignment vertical="center"/>
      <protection locked="0"/>
    </xf>
    <xf numFmtId="164" fontId="15" fillId="0" borderId="0" xfId="1" applyNumberFormat="1" applyFont="1" applyFill="1" applyBorder="1" applyAlignment="1" applyProtection="1">
      <alignment vertical="center"/>
      <protection locked="0"/>
    </xf>
    <xf numFmtId="164" fontId="12" fillId="0" borderId="0" xfId="1" applyNumberFormat="1" applyFont="1" applyFill="1" applyAlignment="1" applyProtection="1">
      <alignment vertical="center"/>
      <protection locked="0"/>
    </xf>
    <xf numFmtId="43" fontId="26" fillId="0" borderId="0" xfId="1" applyFont="1" applyFill="1" applyAlignment="1" applyProtection="1">
      <alignment horizontal="right" vertical="center"/>
      <protection locked="0"/>
    </xf>
    <xf numFmtId="164" fontId="26" fillId="0" borderId="0" xfId="1" applyNumberFormat="1" applyFont="1" applyFill="1" applyAlignment="1" applyProtection="1">
      <alignment horizontal="right" vertical="center"/>
      <protection locked="0"/>
    </xf>
    <xf numFmtId="164" fontId="9" fillId="0" borderId="0" xfId="0" applyNumberFormat="1" applyFont="1" applyProtection="1">
      <protection locked="0"/>
    </xf>
    <xf numFmtId="0" fontId="9" fillId="0" borderId="0" xfId="0" applyFont="1" applyFill="1" applyProtection="1">
      <protection locked="0"/>
    </xf>
    <xf numFmtId="0" fontId="9" fillId="0" borderId="0" xfId="0" applyFont="1" applyFill="1" applyBorder="1" applyProtection="1">
      <protection locked="0"/>
    </xf>
    <xf numFmtId="0" fontId="9" fillId="0" borderId="0" xfId="0" applyFont="1" applyFill="1" applyAlignment="1" applyProtection="1">
      <alignment vertical="center"/>
    </xf>
    <xf numFmtId="0" fontId="13" fillId="0" borderId="0" xfId="0" applyFont="1" applyFill="1" applyAlignment="1" applyProtection="1">
      <alignment horizontal="center" vertical="center"/>
    </xf>
    <xf numFmtId="0" fontId="10" fillId="0" borderId="0" xfId="0" applyNumberFormat="1" applyFont="1" applyFill="1" applyBorder="1" applyAlignment="1" applyProtection="1">
      <alignment horizontal="center" vertical="center" wrapText="1"/>
    </xf>
    <xf numFmtId="0" fontId="0" fillId="0" borderId="0" xfId="0" applyFill="1" applyAlignment="1" applyProtection="1">
      <alignment vertical="center"/>
    </xf>
    <xf numFmtId="0" fontId="20" fillId="0" borderId="0" xfId="0" applyFont="1" applyFill="1" applyBorder="1" applyAlignment="1" applyProtection="1">
      <alignment horizontal="center"/>
    </xf>
    <xf numFmtId="0" fontId="0" fillId="0" borderId="0" xfId="0" applyFill="1" applyProtection="1"/>
    <xf numFmtId="0" fontId="0" fillId="0" borderId="0" xfId="0" applyBorder="1" applyProtection="1"/>
    <xf numFmtId="0" fontId="0" fillId="0" borderId="0" xfId="0" applyFill="1" applyBorder="1" applyProtection="1"/>
    <xf numFmtId="0" fontId="10" fillId="0" borderId="0" xfId="0" applyFont="1" applyFill="1" applyAlignment="1" applyProtection="1">
      <alignment vertical="center"/>
    </xf>
    <xf numFmtId="0" fontId="7" fillId="0" borderId="14" xfId="4" applyFont="1" applyBorder="1" applyAlignment="1" applyProtection="1">
      <alignment horizontal="center" vertical="center"/>
    </xf>
    <xf numFmtId="0" fontId="8" fillId="6" borderId="14" xfId="4" applyFont="1" applyFill="1" applyBorder="1" applyAlignment="1" applyProtection="1">
      <alignment horizontal="center" vertical="center" wrapText="1"/>
    </xf>
    <xf numFmtId="0" fontId="8" fillId="0" borderId="14" xfId="4" applyFont="1" applyBorder="1" applyAlignment="1" applyProtection="1">
      <alignment horizontal="left" vertical="center" wrapText="1"/>
    </xf>
    <xf numFmtId="1" fontId="43" fillId="0" borderId="0" xfId="4" applyNumberFormat="1" applyFont="1" applyAlignment="1" applyProtection="1">
      <alignment horizontal="center" vertical="center"/>
    </xf>
    <xf numFmtId="0" fontId="10" fillId="6" borderId="16" xfId="0" applyFont="1" applyFill="1" applyBorder="1" applyAlignment="1" applyProtection="1">
      <alignment vertical="center"/>
    </xf>
    <xf numFmtId="0" fontId="8" fillId="6" borderId="16" xfId="0" applyFont="1" applyFill="1" applyBorder="1" applyAlignment="1" applyProtection="1">
      <alignment vertical="center"/>
    </xf>
    <xf numFmtId="0" fontId="10" fillId="6" borderId="15" xfId="0" applyFont="1" applyFill="1" applyBorder="1" applyAlignment="1" applyProtection="1">
      <alignment vertical="center"/>
    </xf>
    <xf numFmtId="0" fontId="8" fillId="6" borderId="15" xfId="0" applyFont="1" applyFill="1" applyBorder="1" applyAlignment="1" applyProtection="1">
      <alignment vertical="center"/>
    </xf>
    <xf numFmtId="43" fontId="15" fillId="6" borderId="14" xfId="1" applyFont="1" applyFill="1" applyBorder="1" applyAlignment="1" applyProtection="1">
      <alignment vertical="center"/>
    </xf>
    <xf numFmtId="43" fontId="12" fillId="0" borderId="0" xfId="1" applyFont="1" applyFill="1" applyAlignment="1" applyProtection="1">
      <alignment horizontal="right" vertical="center" wrapText="1"/>
    </xf>
    <xf numFmtId="43" fontId="12" fillId="0" borderId="0" xfId="1" applyFont="1" applyBorder="1" applyAlignment="1" applyProtection="1">
      <alignment vertical="center"/>
    </xf>
    <xf numFmtId="43" fontId="12" fillId="0" borderId="0" xfId="1" applyFont="1" applyFill="1" applyBorder="1" applyAlignment="1" applyProtection="1">
      <alignment vertical="center"/>
    </xf>
    <xf numFmtId="43" fontId="15" fillId="6" borderId="16" xfId="1" applyFont="1" applyFill="1" applyBorder="1" applyAlignment="1" applyProtection="1">
      <alignment vertical="center"/>
    </xf>
    <xf numFmtId="43" fontId="12" fillId="0" borderId="0" xfId="1" applyFont="1" applyFill="1" applyAlignment="1" applyProtection="1">
      <alignment vertical="center"/>
    </xf>
    <xf numFmtId="43" fontId="26" fillId="0" borderId="0" xfId="1" applyFont="1" applyFill="1" applyAlignment="1" applyProtection="1">
      <alignment horizontal="right" vertical="center"/>
    </xf>
    <xf numFmtId="43" fontId="15" fillId="6" borderId="15" xfId="1" applyFont="1" applyFill="1" applyBorder="1" applyAlignment="1" applyProtection="1">
      <alignment vertical="center"/>
    </xf>
    <xf numFmtId="0" fontId="7" fillId="0" borderId="14" xfId="4" applyFont="1" applyBorder="1" applyAlignment="1" applyProtection="1">
      <alignment horizontal="left" vertical="center" wrapText="1"/>
    </xf>
    <xf numFmtId="0" fontId="7" fillId="0" borderId="14" xfId="0" applyFont="1" applyBorder="1" applyAlignment="1" applyProtection="1">
      <alignment horizontal="center" vertical="center"/>
    </xf>
    <xf numFmtId="0" fontId="9"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8" fillId="6" borderId="14" xfId="0" applyFont="1" applyFill="1" applyBorder="1" applyAlignment="1" applyProtection="1">
      <alignment horizontal="center" vertical="center" wrapText="1"/>
    </xf>
    <xf numFmtId="164" fontId="12" fillId="0" borderId="0" xfId="1" applyNumberFormat="1" applyFont="1" applyFill="1" applyBorder="1" applyAlignment="1" applyProtection="1">
      <alignment vertical="center"/>
    </xf>
    <xf numFmtId="14" fontId="0" fillId="0" borderId="0" xfId="0" applyNumberFormat="1" applyAlignment="1" applyProtection="1">
      <alignment horizontal="right"/>
    </xf>
    <xf numFmtId="0" fontId="7" fillId="0" borderId="0" xfId="0" applyFont="1" applyProtection="1"/>
    <xf numFmtId="0" fontId="9" fillId="0" borderId="0" xfId="0" applyFont="1" applyAlignment="1" applyProtection="1">
      <alignment horizontal="left"/>
    </xf>
    <xf numFmtId="0" fontId="7" fillId="0" borderId="0" xfId="0" applyFont="1" applyAlignment="1" applyProtection="1"/>
    <xf numFmtId="0" fontId="9" fillId="0" borderId="0" xfId="0" applyFont="1" applyAlignment="1" applyProtection="1"/>
    <xf numFmtId="0" fontId="8" fillId="0" borderId="0" xfId="0" applyFont="1" applyProtection="1"/>
    <xf numFmtId="0" fontId="15" fillId="2" borderId="9" xfId="0" applyFont="1" applyFill="1" applyBorder="1" applyAlignment="1" applyProtection="1">
      <alignment horizontal="center" wrapText="1"/>
    </xf>
    <xf numFmtId="0" fontId="15" fillId="2" borderId="10" xfId="0" applyFont="1" applyFill="1" applyBorder="1" applyAlignment="1" applyProtection="1">
      <alignment horizontal="center" wrapText="1"/>
    </xf>
    <xf numFmtId="0" fontId="15" fillId="2" borderId="11" xfId="0" applyFont="1" applyFill="1" applyBorder="1" applyAlignment="1" applyProtection="1">
      <alignment horizontal="center" wrapText="1"/>
    </xf>
    <xf numFmtId="43" fontId="22" fillId="5" borderId="8" xfId="1" applyFont="1" applyFill="1" applyBorder="1" applyAlignment="1" applyProtection="1">
      <alignment vertical="center"/>
    </xf>
    <xf numFmtId="0" fontId="8" fillId="0" borderId="0" xfId="0" applyFont="1" applyAlignment="1" applyProtection="1">
      <alignment horizontal="center" vertical="center"/>
    </xf>
    <xf numFmtId="43" fontId="10" fillId="2" borderId="6" xfId="1" applyNumberFormat="1" applyFont="1" applyFill="1" applyBorder="1" applyAlignment="1" applyProtection="1">
      <alignment vertical="center"/>
    </xf>
    <xf numFmtId="0" fontId="8" fillId="0" borderId="0" xfId="0" applyFont="1" applyAlignment="1" applyProtection="1">
      <alignment horizontal="center" vertical="center" wrapText="1"/>
    </xf>
    <xf numFmtId="43" fontId="10" fillId="2" borderId="6" xfId="1" applyFont="1" applyFill="1" applyBorder="1" applyAlignment="1" applyProtection="1">
      <alignment vertical="center"/>
    </xf>
    <xf numFmtId="0" fontId="9" fillId="5" borderId="7" xfId="0" applyFont="1" applyFill="1" applyBorder="1" applyAlignment="1" applyProtection="1">
      <alignment horizontal="center" vertical="center" wrapText="1"/>
      <protection locked="0"/>
    </xf>
    <xf numFmtId="10" fontId="22" fillId="8" borderId="7" xfId="2" applyNumberFormat="1" applyFont="1" applyFill="1" applyBorder="1" applyAlignment="1" applyProtection="1">
      <alignment horizontal="center" vertical="center"/>
      <protection locked="0"/>
    </xf>
    <xf numFmtId="43" fontId="22" fillId="5" borderId="8" xfId="1"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5" borderId="12" xfId="0" applyFont="1" applyFill="1" applyBorder="1" applyAlignment="1" applyProtection="1">
      <alignment horizontal="center" vertical="center" wrapText="1"/>
    </xf>
    <xf numFmtId="43" fontId="22" fillId="5" borderId="13" xfId="1" applyFont="1" applyFill="1" applyBorder="1" applyAlignment="1" applyProtection="1">
      <alignment vertical="center"/>
    </xf>
    <xf numFmtId="43" fontId="22" fillId="5" borderId="8" xfId="1" applyFont="1" applyFill="1" applyBorder="1" applyAlignment="1" applyProtection="1">
      <alignment horizontal="center" vertical="center"/>
    </xf>
    <xf numFmtId="0" fontId="8" fillId="8" borderId="28" xfId="4" applyFont="1" applyFill="1" applyBorder="1" applyAlignment="1" applyProtection="1">
      <alignment horizontal="left" vertical="center"/>
      <protection locked="0"/>
    </xf>
    <xf numFmtId="0" fontId="15" fillId="2" borderId="22" xfId="0" applyFont="1" applyFill="1" applyBorder="1" applyAlignment="1" applyProtection="1">
      <alignment horizontal="center" wrapText="1"/>
    </xf>
    <xf numFmtId="0" fontId="15" fillId="2" borderId="23" xfId="0" applyFont="1" applyFill="1" applyBorder="1" applyAlignment="1" applyProtection="1">
      <alignment horizontal="center" wrapText="1"/>
    </xf>
    <xf numFmtId="0" fontId="15" fillId="2" borderId="24" xfId="0" applyFont="1" applyFill="1" applyBorder="1" applyAlignment="1" applyProtection="1">
      <alignment horizontal="center" wrapText="1"/>
    </xf>
    <xf numFmtId="0" fontId="8" fillId="8" borderId="25" xfId="0" applyFont="1" applyFill="1" applyBorder="1" applyAlignment="1" applyProtection="1">
      <alignment horizontal="left" vertical="center"/>
    </xf>
    <xf numFmtId="0" fontId="9" fillId="8" borderId="26" xfId="0" applyFont="1" applyFill="1" applyBorder="1" applyAlignment="1" applyProtection="1">
      <alignment horizontal="center" vertical="center" wrapText="1"/>
    </xf>
    <xf numFmtId="0" fontId="0" fillId="8" borderId="26" xfId="0" applyFill="1" applyBorder="1" applyAlignment="1" applyProtection="1">
      <alignment horizontal="center" vertical="center"/>
    </xf>
    <xf numFmtId="43" fontId="22" fillId="8" borderId="26" xfId="1" applyFont="1" applyFill="1" applyBorder="1" applyAlignment="1" applyProtection="1">
      <alignment vertical="center"/>
    </xf>
    <xf numFmtId="43" fontId="22" fillId="8" borderId="27" xfId="1" applyFont="1" applyFill="1" applyBorder="1" applyAlignment="1" applyProtection="1">
      <alignment vertical="center"/>
    </xf>
    <xf numFmtId="43" fontId="22" fillId="12" borderId="8" xfId="1" applyFont="1" applyFill="1" applyBorder="1" applyAlignment="1" applyProtection="1">
      <alignment vertical="center"/>
    </xf>
    <xf numFmtId="0" fontId="9" fillId="8" borderId="21" xfId="0" applyFont="1" applyFill="1" applyBorder="1" applyAlignment="1" applyProtection="1">
      <alignment horizontal="center" vertical="center" wrapText="1"/>
    </xf>
    <xf numFmtId="0" fontId="0" fillId="8" borderId="21" xfId="0" applyFill="1" applyBorder="1" applyAlignment="1" applyProtection="1">
      <alignment horizontal="center" vertical="center"/>
    </xf>
    <xf numFmtId="43" fontId="22" fillId="8" borderId="21" xfId="1" applyFont="1" applyFill="1" applyBorder="1" applyAlignment="1" applyProtection="1">
      <alignment vertical="center"/>
    </xf>
    <xf numFmtId="43" fontId="22" fillId="8" borderId="29" xfId="1" applyFont="1" applyFill="1" applyBorder="1" applyAlignment="1" applyProtection="1">
      <alignment vertical="center"/>
    </xf>
    <xf numFmtId="0" fontId="8" fillId="8" borderId="28" xfId="0" applyFont="1" applyFill="1" applyBorder="1" applyAlignment="1" applyProtection="1">
      <alignment horizontal="left" vertical="center" wrapText="1"/>
    </xf>
    <xf numFmtId="0" fontId="8" fillId="0" borderId="0" xfId="0" applyFont="1" applyProtection="1">
      <protection locked="0"/>
    </xf>
    <xf numFmtId="43" fontId="22" fillId="5" borderId="5" xfId="1" applyFont="1" applyFill="1" applyBorder="1" applyAlignment="1" applyProtection="1">
      <alignment vertical="center"/>
    </xf>
    <xf numFmtId="43" fontId="22" fillId="9" borderId="5" xfId="1" applyFont="1" applyFill="1" applyBorder="1" applyAlignment="1" applyProtection="1">
      <alignment vertical="center"/>
    </xf>
    <xf numFmtId="43" fontId="22" fillId="5" borderId="18" xfId="1" applyFont="1" applyFill="1" applyBorder="1" applyAlignment="1" applyProtection="1">
      <alignment vertical="center"/>
    </xf>
    <xf numFmtId="43" fontId="22" fillId="9" borderId="18" xfId="1" applyFont="1" applyFill="1" applyBorder="1" applyAlignment="1" applyProtection="1">
      <alignment vertical="center"/>
    </xf>
    <xf numFmtId="0" fontId="9" fillId="0" borderId="0" xfId="0" applyFont="1" applyFill="1" applyProtection="1"/>
    <xf numFmtId="0" fontId="7" fillId="0" borderId="0" xfId="0" applyFont="1" applyFill="1" applyProtection="1"/>
    <xf numFmtId="43" fontId="22" fillId="9" borderId="30" xfId="1" applyFont="1" applyFill="1" applyBorder="1" applyAlignment="1" applyProtection="1">
      <alignment vertical="center"/>
    </xf>
    <xf numFmtId="0" fontId="8" fillId="8" borderId="31" xfId="0" applyFont="1" applyFill="1" applyBorder="1" applyAlignment="1" applyProtection="1">
      <alignment horizontal="left" vertical="center"/>
    </xf>
    <xf numFmtId="43" fontId="22" fillId="8" borderId="32" xfId="1" applyFont="1" applyFill="1" applyBorder="1" applyAlignment="1" applyProtection="1">
      <alignment vertical="center"/>
    </xf>
    <xf numFmtId="43" fontId="22" fillId="9" borderId="8" xfId="1" applyFont="1" applyFill="1" applyBorder="1" applyAlignment="1" applyProtection="1">
      <alignment vertical="center"/>
    </xf>
    <xf numFmtId="43" fontId="22" fillId="9" borderId="41" xfId="1" applyFont="1" applyFill="1" applyBorder="1" applyAlignment="1" applyProtection="1">
      <alignment vertical="center"/>
    </xf>
    <xf numFmtId="0" fontId="7" fillId="0" borderId="0" xfId="0" applyFont="1" applyAlignment="1" applyProtection="1">
      <alignment horizontal="left"/>
    </xf>
    <xf numFmtId="0" fontId="7" fillId="0" borderId="0" xfId="0" applyFont="1" applyFill="1" applyAlignment="1" applyProtection="1"/>
    <xf numFmtId="0" fontId="9" fillId="0" borderId="0" xfId="0" applyFont="1" applyFill="1" applyAlignment="1" applyProtection="1"/>
    <xf numFmtId="0" fontId="8" fillId="0" borderId="40" xfId="4" applyFont="1" applyBorder="1" applyAlignment="1" applyProtection="1">
      <alignment horizontal="center"/>
      <protection locked="0"/>
    </xf>
    <xf numFmtId="0" fontId="8" fillId="0" borderId="0" xfId="4" applyFont="1" applyFill="1" applyBorder="1" applyAlignment="1" applyProtection="1">
      <protection locked="0"/>
    </xf>
    <xf numFmtId="9" fontId="7" fillId="0" borderId="43" xfId="2" applyFont="1" applyFill="1" applyBorder="1" applyProtection="1">
      <protection locked="0"/>
    </xf>
    <xf numFmtId="43" fontId="49" fillId="0" borderId="0" xfId="4" applyNumberFormat="1" applyFont="1" applyProtection="1">
      <protection locked="0"/>
    </xf>
    <xf numFmtId="0" fontId="8" fillId="0" borderId="0" xfId="0" applyFont="1" applyFill="1" applyAlignment="1" applyProtection="1">
      <alignment horizontal="center" vertical="center"/>
      <protection locked="0"/>
    </xf>
    <xf numFmtId="0" fontId="21" fillId="0" borderId="0" xfId="0" applyFont="1" applyAlignment="1" applyProtection="1">
      <alignment horizontal="right" vertical="center"/>
    </xf>
    <xf numFmtId="0" fontId="7" fillId="0" borderId="42" xfId="4" applyFont="1" applyBorder="1" applyAlignment="1" applyProtection="1">
      <alignment horizontal="center" wrapText="1"/>
    </xf>
    <xf numFmtId="0" fontId="7" fillId="0" borderId="42" xfId="4" applyBorder="1" applyProtection="1"/>
    <xf numFmtId="0" fontId="7" fillId="0" borderId="47" xfId="4" applyFont="1" applyBorder="1" applyAlignment="1" applyProtection="1">
      <alignment wrapText="1"/>
    </xf>
    <xf numFmtId="0" fontId="7" fillId="0" borderId="0" xfId="4" applyFont="1" applyBorder="1" applyProtection="1"/>
    <xf numFmtId="43" fontId="7" fillId="9" borderId="48" xfId="1" applyFont="1" applyFill="1" applyBorder="1" applyProtection="1"/>
    <xf numFmtId="0" fontId="8" fillId="0" borderId="0" xfId="4" applyFont="1" applyFill="1" applyBorder="1" applyAlignment="1" applyProtection="1"/>
    <xf numFmtId="0" fontId="8" fillId="0" borderId="48" xfId="4" applyFont="1" applyFill="1" applyBorder="1" applyAlignment="1" applyProtection="1"/>
    <xf numFmtId="0" fontId="7" fillId="0" borderId="43" xfId="4" applyFont="1" applyBorder="1" applyProtection="1"/>
    <xf numFmtId="43" fontId="7" fillId="9" borderId="49" xfId="1" applyFont="1" applyFill="1" applyBorder="1" applyProtection="1"/>
    <xf numFmtId="0" fontId="8" fillId="0" borderId="14" xfId="4" applyFont="1" applyFill="1" applyBorder="1" applyAlignment="1" applyProtection="1">
      <alignment horizontal="center"/>
    </xf>
    <xf numFmtId="43" fontId="22" fillId="5" borderId="17" xfId="1" applyFont="1" applyFill="1" applyBorder="1" applyAlignment="1" applyProtection="1">
      <alignment vertical="center"/>
    </xf>
    <xf numFmtId="0" fontId="7" fillId="0" borderId="0" xfId="24" applyFont="1" applyProtection="1"/>
    <xf numFmtId="43" fontId="7" fillId="0" borderId="0" xfId="1" applyProtection="1"/>
    <xf numFmtId="0" fontId="7" fillId="0" borderId="0" xfId="24" applyFont="1" applyAlignment="1" applyProtection="1">
      <alignment horizontal="left" indent="1"/>
    </xf>
    <xf numFmtId="0" fontId="7" fillId="0" borderId="0" xfId="24" applyFont="1" applyFill="1" applyProtection="1"/>
    <xf numFmtId="0" fontId="44" fillId="0" borderId="0" xfId="25" applyProtection="1"/>
    <xf numFmtId="0" fontId="15" fillId="2" borderId="10" xfId="0" applyFont="1" applyFill="1" applyBorder="1" applyAlignment="1" applyProtection="1">
      <alignment horizontal="center" wrapText="1"/>
      <protection locked="0"/>
    </xf>
    <xf numFmtId="9" fontId="7" fillId="0" borderId="7" xfId="2" applyFont="1" applyBorder="1" applyAlignment="1" applyProtection="1">
      <alignment horizontal="center" vertical="center"/>
      <protection locked="0"/>
    </xf>
    <xf numFmtId="9" fontId="7" fillId="0" borderId="14" xfId="2" applyFont="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9" fillId="7" borderId="33"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65" fontId="7" fillId="7" borderId="19" xfId="2" applyNumberFormat="1"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0" fillId="7" borderId="34" xfId="0" applyFill="1" applyBorder="1" applyAlignment="1" applyProtection="1">
      <alignment horizontal="center" vertical="center"/>
      <protection locked="0"/>
    </xf>
    <xf numFmtId="43" fontId="10" fillId="2" borderId="6" xfId="1" applyFont="1" applyFill="1" applyBorder="1" applyAlignment="1" applyProtection="1">
      <alignment vertical="center"/>
      <protection locked="0"/>
    </xf>
    <xf numFmtId="9" fontId="0" fillId="0" borderId="14" xfId="2" applyFont="1" applyBorder="1" applyAlignment="1" applyProtection="1">
      <alignment horizontal="center" vertical="center"/>
      <protection locked="0"/>
    </xf>
    <xf numFmtId="0" fontId="8" fillId="0" borderId="40" xfId="4" applyFont="1" applyBorder="1" applyAlignment="1" applyProtection="1">
      <alignment horizontal="center"/>
    </xf>
    <xf numFmtId="0" fontId="8" fillId="0" borderId="0" xfId="4" applyFont="1" applyBorder="1" applyAlignment="1" applyProtection="1">
      <alignment horizontal="center"/>
    </xf>
    <xf numFmtId="0" fontId="8" fillId="0" borderId="0" xfId="4" applyFont="1" applyFill="1" applyBorder="1" applyAlignment="1" applyProtection="1">
      <alignment horizontal="center"/>
    </xf>
    <xf numFmtId="43" fontId="7" fillId="0" borderId="48" xfId="1" applyFont="1" applyFill="1" applyBorder="1" applyProtection="1"/>
    <xf numFmtId="10" fontId="7" fillId="0" borderId="0" xfId="2" applyNumberFormat="1" applyFont="1" applyFill="1" applyBorder="1" applyProtection="1">
      <protection locked="0"/>
    </xf>
    <xf numFmtId="10" fontId="7" fillId="7" borderId="0" xfId="2" applyNumberFormat="1" applyFont="1" applyFill="1" applyBorder="1" applyProtection="1">
      <protection locked="0"/>
    </xf>
    <xf numFmtId="0" fontId="8" fillId="0" borderId="40" xfId="0" applyFont="1" applyBorder="1" applyAlignment="1" applyProtection="1">
      <alignment horizontal="center" wrapText="1"/>
      <protection locked="0"/>
    </xf>
    <xf numFmtId="0" fontId="8" fillId="0" borderId="0" xfId="0" applyFont="1" applyBorder="1" applyAlignment="1" applyProtection="1">
      <alignment horizontal="center" wrapText="1"/>
      <protection locked="0"/>
    </xf>
    <xf numFmtId="0" fontId="11" fillId="0" borderId="14" xfId="0" applyFont="1" applyFill="1" applyBorder="1" applyAlignment="1">
      <alignment horizontal="left" vertical="center"/>
    </xf>
    <xf numFmtId="0" fontId="14" fillId="0" borderId="0" xfId="0" applyFont="1" applyBorder="1" applyAlignment="1" applyProtection="1">
      <alignment horizontal="center"/>
    </xf>
    <xf numFmtId="0" fontId="15" fillId="2" borderId="23"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0" fontId="15" fillId="2" borderId="23" xfId="4" applyFont="1" applyFill="1" applyBorder="1" applyAlignment="1" applyProtection="1">
      <alignment horizontal="center" vertical="center" wrapText="1"/>
    </xf>
    <xf numFmtId="0" fontId="15" fillId="2" borderId="24" xfId="4" applyFont="1" applyFill="1" applyBorder="1" applyAlignment="1" applyProtection="1">
      <alignment horizontal="center" vertical="center" wrapText="1"/>
    </xf>
    <xf numFmtId="0" fontId="11" fillId="0" borderId="14" xfId="0" applyFont="1" applyBorder="1" applyAlignment="1">
      <alignment horizontal="center" vertical="center"/>
    </xf>
    <xf numFmtId="0" fontId="11" fillId="0" borderId="32" xfId="0" quotePrefix="1" applyFont="1" applyFill="1" applyBorder="1" applyAlignment="1">
      <alignment vertical="center"/>
    </xf>
    <xf numFmtId="0" fontId="11" fillId="0" borderId="14" xfId="0" applyFont="1" applyFill="1" applyBorder="1" applyAlignment="1">
      <alignment horizontal="center" vertical="center"/>
    </xf>
    <xf numFmtId="0" fontId="0" fillId="4" borderId="4" xfId="0" applyFill="1" applyBorder="1" applyAlignment="1">
      <alignment horizontal="center"/>
    </xf>
    <xf numFmtId="0" fontId="0" fillId="4" borderId="2" xfId="0" applyFill="1" applyBorder="1" applyAlignment="1">
      <alignment horizontal="center"/>
    </xf>
    <xf numFmtId="0" fontId="13" fillId="0" borderId="0" xfId="0" applyFont="1" applyAlignment="1">
      <alignment horizontal="center"/>
    </xf>
    <xf numFmtId="0" fontId="13" fillId="0" borderId="0" xfId="0" applyFont="1" applyAlignment="1" applyProtection="1">
      <alignment horizontal="center"/>
    </xf>
    <xf numFmtId="0" fontId="14" fillId="0" borderId="0" xfId="0" applyFont="1" applyBorder="1" applyAlignment="1">
      <alignment horizontal="center"/>
    </xf>
    <xf numFmtId="43" fontId="15" fillId="0" borderId="31" xfId="1" applyFont="1" applyFill="1" applyBorder="1" applyAlignment="1" applyProtection="1">
      <alignment horizontal="center"/>
      <protection locked="0"/>
    </xf>
    <xf numFmtId="43" fontId="15" fillId="0" borderId="21" xfId="1" applyFont="1" applyFill="1" applyBorder="1" applyAlignment="1" applyProtection="1">
      <alignment horizontal="center"/>
      <protection locked="0"/>
    </xf>
    <xf numFmtId="43" fontId="15" fillId="0" borderId="32" xfId="1" applyFont="1" applyFill="1" applyBorder="1" applyAlignment="1" applyProtection="1">
      <alignment horizontal="center"/>
      <protection locked="0"/>
    </xf>
    <xf numFmtId="0" fontId="14" fillId="0" borderId="0" xfId="0" applyFont="1" applyBorder="1" applyAlignment="1" applyProtection="1">
      <alignment horizontal="center"/>
    </xf>
    <xf numFmtId="14" fontId="15" fillId="0" borderId="31" xfId="0" applyNumberFormat="1" applyFont="1" applyFill="1" applyBorder="1" applyAlignment="1" applyProtection="1">
      <alignment horizontal="center"/>
      <protection locked="0"/>
    </xf>
    <xf numFmtId="0" fontId="0" fillId="0" borderId="21" xfId="0" applyBorder="1" applyProtection="1">
      <protection locked="0"/>
    </xf>
    <xf numFmtId="0" fontId="0" fillId="0" borderId="32" xfId="0" applyBorder="1" applyProtection="1">
      <protection locked="0"/>
    </xf>
    <xf numFmtId="164" fontId="27" fillId="2" borderId="4" xfId="1" applyNumberFormat="1" applyFont="1" applyFill="1" applyBorder="1" applyAlignment="1" applyProtection="1">
      <alignment horizontal="center" vertical="center"/>
    </xf>
    <xf numFmtId="164" fontId="27" fillId="2" borderId="1" xfId="1" applyNumberFormat="1" applyFont="1" applyFill="1" applyBorder="1" applyAlignment="1" applyProtection="1">
      <alignment horizontal="center" vertical="center"/>
    </xf>
    <xf numFmtId="164" fontId="27" fillId="2" borderId="2" xfId="1" applyNumberFormat="1"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3" fillId="0" borderId="0" xfId="0" applyFont="1" applyAlignment="1" applyProtection="1">
      <alignment horizontal="center" vertical="center"/>
    </xf>
    <xf numFmtId="0" fontId="13" fillId="2" borderId="4"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0" fillId="0" borderId="4"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center" vertical="center" wrapText="1"/>
    </xf>
    <xf numFmtId="0" fontId="10" fillId="0" borderId="2" xfId="0" applyNumberFormat="1" applyFont="1" applyBorder="1" applyAlignment="1" applyProtection="1">
      <alignment horizontal="center" vertical="center" wrapText="1"/>
    </xf>
    <xf numFmtId="0" fontId="20" fillId="6" borderId="4" xfId="0" applyFont="1" applyFill="1" applyBorder="1" applyAlignment="1" applyProtection="1">
      <alignment horizontal="center"/>
    </xf>
    <xf numFmtId="0" fontId="20" fillId="6" borderId="1" xfId="0" applyFont="1" applyFill="1" applyBorder="1" applyAlignment="1" applyProtection="1">
      <alignment horizontal="center"/>
    </xf>
    <xf numFmtId="0" fontId="20" fillId="6" borderId="2" xfId="0" applyFont="1" applyFill="1" applyBorder="1" applyAlignment="1" applyProtection="1">
      <alignment horizontal="center"/>
    </xf>
    <xf numFmtId="0" fontId="20" fillId="2" borderId="4" xfId="0" applyFont="1" applyFill="1" applyBorder="1" applyAlignment="1" applyProtection="1">
      <alignment horizontal="center"/>
    </xf>
    <xf numFmtId="0" fontId="20" fillId="2" borderId="1" xfId="0" applyFont="1" applyFill="1" applyBorder="1" applyAlignment="1" applyProtection="1">
      <alignment horizontal="center"/>
    </xf>
    <xf numFmtId="0" fontId="20" fillId="2" borderId="2" xfId="0" applyFont="1" applyFill="1" applyBorder="1" applyAlignment="1" applyProtection="1">
      <alignment horizontal="center"/>
    </xf>
    <xf numFmtId="0" fontId="20" fillId="2" borderId="4" xfId="4" applyFont="1" applyFill="1" applyBorder="1" applyAlignment="1" applyProtection="1">
      <alignment horizontal="center"/>
    </xf>
    <xf numFmtId="0" fontId="20" fillId="2" borderId="1" xfId="4" applyFont="1" applyFill="1" applyBorder="1" applyAlignment="1" applyProtection="1">
      <alignment horizontal="center"/>
    </xf>
    <xf numFmtId="0" fontId="20" fillId="2" borderId="2" xfId="4" applyFont="1" applyFill="1" applyBorder="1" applyAlignment="1" applyProtection="1">
      <alignment horizontal="center"/>
    </xf>
    <xf numFmtId="0" fontId="8" fillId="0" borderId="46"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44" xfId="4" applyFont="1" applyBorder="1" applyAlignment="1" applyProtection="1">
      <alignment horizontal="center"/>
    </xf>
    <xf numFmtId="0" fontId="8" fillId="0" borderId="43" xfId="4" applyFont="1" applyBorder="1" applyAlignment="1" applyProtection="1">
      <alignment horizontal="center"/>
    </xf>
    <xf numFmtId="0" fontId="0" fillId="0" borderId="0" xfId="0" applyAlignment="1" applyProtection="1">
      <alignment horizontal="left" shrinkToFit="1"/>
    </xf>
    <xf numFmtId="0" fontId="8" fillId="0" borderId="40" xfId="0" applyFont="1" applyBorder="1" applyAlignment="1" applyProtection="1">
      <alignment horizontal="center" wrapText="1"/>
      <protection locked="0"/>
    </xf>
    <xf numFmtId="0" fontId="8" fillId="0" borderId="0" xfId="0" applyFont="1" applyBorder="1" applyAlignment="1" applyProtection="1">
      <alignment horizontal="center" wrapText="1"/>
      <protection locked="0"/>
    </xf>
    <xf numFmtId="0" fontId="7" fillId="0" borderId="42" xfId="4" applyFont="1" applyBorder="1" applyAlignment="1">
      <alignment horizontal="center" wrapText="1"/>
    </xf>
    <xf numFmtId="0" fontId="38" fillId="0" borderId="43" xfId="12" applyFont="1" applyBorder="1" applyAlignment="1">
      <alignment horizontal="center" wrapText="1"/>
    </xf>
    <xf numFmtId="0" fontId="10" fillId="2" borderId="4" xfId="0" applyFont="1" applyFill="1" applyBorder="1" applyAlignment="1">
      <alignment horizontal="center"/>
    </xf>
    <xf numFmtId="0" fontId="10" fillId="2" borderId="2" xfId="0" applyFont="1" applyFill="1" applyBorder="1" applyAlignment="1">
      <alignment horizontal="center"/>
    </xf>
    <xf numFmtId="0" fontId="38" fillId="0" borderId="0" xfId="12" applyFont="1" applyBorder="1" applyAlignment="1">
      <alignment horizontal="center" wrapText="1"/>
    </xf>
    <xf numFmtId="0" fontId="38" fillId="0" borderId="42" xfId="12" applyFont="1" applyBorder="1" applyAlignment="1">
      <alignment horizontal="center" wrapText="1"/>
    </xf>
    <xf numFmtId="0" fontId="38" fillId="0" borderId="0" xfId="12" applyFont="1" applyAlignment="1">
      <alignment horizontal="center" wrapText="1"/>
    </xf>
    <xf numFmtId="0" fontId="33" fillId="0" borderId="0" xfId="4" applyFont="1" applyBorder="1" applyAlignment="1">
      <alignment horizontal="center" wrapText="1"/>
    </xf>
    <xf numFmtId="0" fontId="20" fillId="2" borderId="40" xfId="0" applyFont="1" applyFill="1" applyBorder="1" applyAlignment="1">
      <alignment horizontal="center"/>
    </xf>
    <xf numFmtId="0" fontId="20" fillId="2" borderId="0" xfId="0" applyFont="1" applyFill="1" applyBorder="1" applyAlignment="1">
      <alignment horizontal="center"/>
    </xf>
    <xf numFmtId="0" fontId="8" fillId="0" borderId="0" xfId="4" applyFont="1" applyBorder="1" applyAlignment="1">
      <alignment horizontal="left"/>
    </xf>
    <xf numFmtId="0" fontId="7" fillId="0" borderId="0" xfId="4" applyBorder="1" applyAlignment="1">
      <alignment horizontal="left"/>
    </xf>
    <xf numFmtId="0" fontId="40" fillId="0" borderId="0" xfId="14" applyFont="1" applyAlignment="1">
      <alignment horizontal="justify" vertical="center"/>
    </xf>
    <xf numFmtId="0" fontId="35" fillId="0" borderId="39" xfId="4" applyFont="1" applyBorder="1" applyAlignment="1">
      <alignment horizontal="center"/>
    </xf>
    <xf numFmtId="0" fontId="7" fillId="0" borderId="39" xfId="4" applyBorder="1" applyAlignment="1">
      <alignment horizontal="center"/>
    </xf>
    <xf numFmtId="0" fontId="7" fillId="0" borderId="4" xfId="4" applyBorder="1" applyAlignment="1">
      <alignment horizontal="center"/>
    </xf>
    <xf numFmtId="0" fontId="7" fillId="0" borderId="2" xfId="4" applyBorder="1" applyAlignment="1">
      <alignment horizontal="center"/>
    </xf>
    <xf numFmtId="0" fontId="10" fillId="0" borderId="4" xfId="0" applyNumberFormat="1"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center" wrapText="1"/>
      <protection locked="0"/>
    </xf>
    <xf numFmtId="0" fontId="10" fillId="0" borderId="1" xfId="0" applyNumberFormat="1" applyFont="1" applyBorder="1" applyAlignment="1" applyProtection="1">
      <alignment horizontal="center" vertical="center" wrapText="1"/>
      <protection locked="0"/>
    </xf>
    <xf numFmtId="0" fontId="10" fillId="0" borderId="2" xfId="0" applyNumberFormat="1" applyFont="1" applyBorder="1" applyAlignment="1" applyProtection="1">
      <alignment horizontal="center" vertical="center" wrapText="1"/>
      <protection locked="0"/>
    </xf>
  </cellXfs>
  <cellStyles count="74">
    <cellStyle name="Comma" xfId="1" builtinId="3"/>
    <cellStyle name="Comma 2" xfId="5" xr:uid="{00000000-0005-0000-0000-000001000000}"/>
    <cellStyle name="Comma 2 2" xfId="26" xr:uid="{00000000-0005-0000-0000-000002000000}"/>
    <cellStyle name="Comma 2 3" xfId="27" xr:uid="{00000000-0005-0000-0000-000003000000}"/>
    <cellStyle name="Comma 3" xfId="6" xr:uid="{00000000-0005-0000-0000-000004000000}"/>
    <cellStyle name="Comma 3 2" xfId="28" xr:uid="{00000000-0005-0000-0000-000005000000}"/>
    <cellStyle name="Comma 3 3" xfId="29" xr:uid="{00000000-0005-0000-0000-000006000000}"/>
    <cellStyle name="Comma 4" xfId="30" xr:uid="{00000000-0005-0000-0000-000007000000}"/>
    <cellStyle name="Comma 5" xfId="31" xr:uid="{00000000-0005-0000-0000-000008000000}"/>
    <cellStyle name="Comma 5 2" xfId="72" xr:uid="{00000000-0005-0000-0000-000009000000}"/>
    <cellStyle name="Comma 6" xfId="32" xr:uid="{00000000-0005-0000-0000-00000A000000}"/>
    <cellStyle name="Comma 6 2" xfId="73" xr:uid="{00000000-0005-0000-0000-00000B000000}"/>
    <cellStyle name="Currency 2" xfId="7" xr:uid="{00000000-0005-0000-0000-00000C000000}"/>
    <cellStyle name="Currency 2 2" xfId="33" xr:uid="{00000000-0005-0000-0000-00000D000000}"/>
    <cellStyle name="Currency 2 3" xfId="34" xr:uid="{00000000-0005-0000-0000-00000E000000}"/>
    <cellStyle name="Currency 3" xfId="15" xr:uid="{00000000-0005-0000-0000-00000F000000}"/>
    <cellStyle name="Excel Built-in Comma" xfId="35" xr:uid="{00000000-0005-0000-0000-000010000000}"/>
    <cellStyle name="Excel Built-in Currency" xfId="36" xr:uid="{00000000-0005-0000-0000-000011000000}"/>
    <cellStyle name="Excel Built-in Percent" xfId="37" xr:uid="{00000000-0005-0000-0000-000012000000}"/>
    <cellStyle name="Heading" xfId="38" xr:uid="{00000000-0005-0000-0000-000013000000}"/>
    <cellStyle name="Heading1" xfId="39" xr:uid="{00000000-0005-0000-0000-000014000000}"/>
    <cellStyle name="Normal" xfId="0" builtinId="0"/>
    <cellStyle name="Normal 2" xfId="4" xr:uid="{00000000-0005-0000-0000-000016000000}"/>
    <cellStyle name="Normal 2 2" xfId="24" xr:uid="{00000000-0005-0000-0000-000017000000}"/>
    <cellStyle name="Normal 2 3" xfId="40" xr:uid="{00000000-0005-0000-0000-000018000000}"/>
    <cellStyle name="Normal 3" xfId="3" xr:uid="{00000000-0005-0000-0000-000019000000}"/>
    <cellStyle name="Normal 3 2" xfId="8" xr:uid="{00000000-0005-0000-0000-00001A000000}"/>
    <cellStyle name="Normal 3 2 2" xfId="41" xr:uid="{00000000-0005-0000-0000-00001B000000}"/>
    <cellStyle name="Normal 3 2 3" xfId="42" xr:uid="{00000000-0005-0000-0000-00001C000000}"/>
    <cellStyle name="Normal 3 3" xfId="43" xr:uid="{00000000-0005-0000-0000-00001D000000}"/>
    <cellStyle name="Normal 3 4" xfId="44" xr:uid="{00000000-0005-0000-0000-00001E000000}"/>
    <cellStyle name="Normal 4" xfId="9" xr:uid="{00000000-0005-0000-0000-00001F000000}"/>
    <cellStyle name="Normal 4 2" xfId="45" xr:uid="{00000000-0005-0000-0000-000020000000}"/>
    <cellStyle name="Normal 4 3" xfId="46" xr:uid="{00000000-0005-0000-0000-000021000000}"/>
    <cellStyle name="Normal 5" xfId="12" xr:uid="{00000000-0005-0000-0000-000022000000}"/>
    <cellStyle name="Normal 5 2" xfId="13" xr:uid="{00000000-0005-0000-0000-000023000000}"/>
    <cellStyle name="Normal 5 2 2" xfId="47" xr:uid="{00000000-0005-0000-0000-000024000000}"/>
    <cellStyle name="Normal 5 2 3" xfId="64" xr:uid="{00000000-0005-0000-0000-000025000000}"/>
    <cellStyle name="Normal 5 3" xfId="16" xr:uid="{00000000-0005-0000-0000-000026000000}"/>
    <cellStyle name="Normal 5 3 2" xfId="48" xr:uid="{00000000-0005-0000-0000-000027000000}"/>
    <cellStyle name="Normal 5 3 3" xfId="66" xr:uid="{00000000-0005-0000-0000-000028000000}"/>
    <cellStyle name="Normal 5 4" xfId="18" xr:uid="{00000000-0005-0000-0000-000029000000}"/>
    <cellStyle name="Normal 5 4 2" xfId="49" xr:uid="{00000000-0005-0000-0000-00002A000000}"/>
    <cellStyle name="Normal 5 4 3" xfId="68" xr:uid="{00000000-0005-0000-0000-00002B000000}"/>
    <cellStyle name="Normal 5 5" xfId="20" xr:uid="{00000000-0005-0000-0000-00002C000000}"/>
    <cellStyle name="Normal 5 5 2" xfId="50" xr:uid="{00000000-0005-0000-0000-00002D000000}"/>
    <cellStyle name="Normal 5 5 3" xfId="70" xr:uid="{00000000-0005-0000-0000-00002E000000}"/>
    <cellStyle name="Normal 5 6" xfId="22" xr:uid="{00000000-0005-0000-0000-00002F000000}"/>
    <cellStyle name="Normal 5 7" xfId="63" xr:uid="{00000000-0005-0000-0000-000030000000}"/>
    <cellStyle name="Normal 6" xfId="14" xr:uid="{00000000-0005-0000-0000-000031000000}"/>
    <cellStyle name="Normal 6 2" xfId="17" xr:uid="{00000000-0005-0000-0000-000032000000}"/>
    <cellStyle name="Normal 6 2 2" xfId="51" xr:uid="{00000000-0005-0000-0000-000033000000}"/>
    <cellStyle name="Normal 6 2 3" xfId="67" xr:uid="{00000000-0005-0000-0000-000034000000}"/>
    <cellStyle name="Normal 6 3" xfId="19" xr:uid="{00000000-0005-0000-0000-000035000000}"/>
    <cellStyle name="Normal 6 3 2" xfId="52" xr:uid="{00000000-0005-0000-0000-000036000000}"/>
    <cellStyle name="Normal 6 3 3" xfId="69" xr:uid="{00000000-0005-0000-0000-000037000000}"/>
    <cellStyle name="Normal 6 4" xfId="21" xr:uid="{00000000-0005-0000-0000-000038000000}"/>
    <cellStyle name="Normal 6 4 2" xfId="53" xr:uid="{00000000-0005-0000-0000-000039000000}"/>
    <cellStyle name="Normal 6 4 3" xfId="71" xr:uid="{00000000-0005-0000-0000-00003A000000}"/>
    <cellStyle name="Normal 6 5" xfId="54" xr:uid="{00000000-0005-0000-0000-00003B000000}"/>
    <cellStyle name="Normal 6 6" xfId="23" xr:uid="{00000000-0005-0000-0000-00003C000000}"/>
    <cellStyle name="Normal 6 7" xfId="65" xr:uid="{00000000-0005-0000-0000-00003D000000}"/>
    <cellStyle name="Normal 7" xfId="55" xr:uid="{00000000-0005-0000-0000-00003E000000}"/>
    <cellStyle name="Normal 8" xfId="25" xr:uid="{00000000-0005-0000-0000-00003F000000}"/>
    <cellStyle name="Percent" xfId="2" builtinId="5"/>
    <cellStyle name="Percent 2" xfId="10" xr:uid="{00000000-0005-0000-0000-000041000000}"/>
    <cellStyle name="Percent 2 2" xfId="56" xr:uid="{00000000-0005-0000-0000-000042000000}"/>
    <cellStyle name="Percent 2 3" xfId="57" xr:uid="{00000000-0005-0000-0000-000043000000}"/>
    <cellStyle name="Percent 3" xfId="11" xr:uid="{00000000-0005-0000-0000-000044000000}"/>
    <cellStyle name="Percent 3 2" xfId="58" xr:uid="{00000000-0005-0000-0000-000045000000}"/>
    <cellStyle name="Percent 3 3" xfId="59" xr:uid="{00000000-0005-0000-0000-000046000000}"/>
    <cellStyle name="Percent 4" xfId="60" xr:uid="{00000000-0005-0000-0000-000047000000}"/>
    <cellStyle name="Result" xfId="61" xr:uid="{00000000-0005-0000-0000-000048000000}"/>
    <cellStyle name="Result2" xfId="62"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Drop" dropLines="27" dropStyle="combo" dx="16" fmlaLink="'ECA Use Only'!$B$2" fmlaRange="'Agencies C6'!$E$2:$E$3" sel="2" val="0"/>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ECA Use Only'!$B$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47</xdr:row>
      <xdr:rowOff>0</xdr:rowOff>
    </xdr:from>
    <xdr:ext cx="6334125" cy="316682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12334875"/>
          <a:ext cx="6334125" cy="31668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rtl="0"/>
          <a:endParaRPr lang="en-US" sz="1100" b="1" i="0" u="sng">
            <a:solidFill>
              <a:schemeClr val="tx1"/>
            </a:solidFill>
            <a:latin typeface="+mn-lt"/>
            <a:ea typeface="+mn-ea"/>
            <a:cs typeface="+mn-cs"/>
          </a:endParaRPr>
        </a:p>
        <a:p>
          <a:pPr rtl="0"/>
          <a:endParaRPr lang="en-US" sz="1100" b="0" i="0">
            <a:solidFill>
              <a:schemeClr val="tx1"/>
            </a:solidFill>
            <a:latin typeface="Arial" pitchFamily="34" charset="0"/>
            <a:ea typeface="+mn-ea"/>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a:latin typeface="Arial" pitchFamily="34" charset="0"/>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b="0" i="0" u="sng">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endParaRPr lang="en-US" sz="1100" b="0" i="0" u="sng">
            <a:solidFill>
              <a:schemeClr val="tx1"/>
            </a:solidFill>
            <a:latin typeface="Arial" pitchFamily="34" charset="0"/>
            <a:ea typeface="+mn-ea"/>
            <a:cs typeface="Arial" pitchFamily="34" charset="0"/>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endParaRPr lang="en-US" sz="1100"/>
        </a:p>
      </xdr:txBody>
    </xdr:sp>
    <xdr:clientData/>
  </xdr:oneCellAnchor>
  <mc:AlternateContent xmlns:mc="http://schemas.openxmlformats.org/markup-compatibility/2006">
    <mc:Choice xmlns:a14="http://schemas.microsoft.com/office/drawing/2010/main" Requires="a14">
      <xdr:twoCellAnchor>
        <xdr:from>
          <xdr:col>0</xdr:col>
          <xdr:colOff>0</xdr:colOff>
          <xdr:row>1</xdr:row>
          <xdr:rowOff>0</xdr:rowOff>
        </xdr:from>
        <xdr:to>
          <xdr:col>5</xdr:col>
          <xdr:colOff>257175</xdr:colOff>
          <xdr:row>4</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C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D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E00-000002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5362" name="Object 2" hidden="1">
              <a:extLst>
                <a:ext uri="{63B3BB69-23CF-44E3-9099-C40C66FF867C}">
                  <a14:compatExt spid="_x0000_s15362"/>
                </a:ext>
                <a:ext uri="{FF2B5EF4-FFF2-40B4-BE49-F238E27FC236}">
                  <a16:creationId xmlns:a16="http://schemas.microsoft.com/office/drawing/2014/main" id="{00000000-0008-0000-0F00-000002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1000-00000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100-0000024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12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47625</xdr:rowOff>
        </xdr:from>
        <xdr:to>
          <xdr:col>1</xdr:col>
          <xdr:colOff>2419350</xdr:colOff>
          <xdr:row>5</xdr:row>
          <xdr:rowOff>123825</xdr:rowOff>
        </xdr:to>
        <xdr:sp macro="" textlink="">
          <xdr:nvSpPr>
            <xdr:cNvPr id="19458" name="Object 2" hidden="1">
              <a:extLst>
                <a:ext uri="{63B3BB69-23CF-44E3-9099-C40C66FF867C}">
                  <a14:compatExt spid="_x0000_s19458"/>
                </a:ext>
                <a:ext uri="{FF2B5EF4-FFF2-40B4-BE49-F238E27FC236}">
                  <a16:creationId xmlns:a16="http://schemas.microsoft.com/office/drawing/2014/main" id="{00000000-0008-0000-1400-000002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76200</xdr:rowOff>
        </xdr:from>
        <xdr:to>
          <xdr:col>5</xdr:col>
          <xdr:colOff>514350</xdr:colOff>
          <xdr:row>4</xdr:row>
          <xdr:rowOff>142875</xdr:rowOff>
        </xdr:to>
        <xdr:sp macro="" textlink="">
          <xdr:nvSpPr>
            <xdr:cNvPr id="20485" name="Object 5" hidden="1">
              <a:extLst>
                <a:ext uri="{63B3BB69-23CF-44E3-9099-C40C66FF867C}">
                  <a14:compatExt spid="_x0000_s20485"/>
                </a:ext>
                <a:ext uri="{FF2B5EF4-FFF2-40B4-BE49-F238E27FC236}">
                  <a16:creationId xmlns:a16="http://schemas.microsoft.com/office/drawing/2014/main" id="{00000000-0008-0000-1500-000005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12</xdr:row>
          <xdr:rowOff>219075</xdr:rowOff>
        </xdr:from>
        <xdr:to>
          <xdr:col>11</xdr:col>
          <xdr:colOff>180975</xdr:colOff>
          <xdr:row>14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28</xdr:row>
          <xdr:rowOff>95250</xdr:rowOff>
        </xdr:from>
        <xdr:to>
          <xdr:col>5</xdr:col>
          <xdr:colOff>428625</xdr:colOff>
          <xdr:row>30</xdr:row>
          <xdr:rowOff>133350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28</xdr:row>
          <xdr:rowOff>161925</xdr:rowOff>
        </xdr:from>
        <xdr:to>
          <xdr:col>3</xdr:col>
          <xdr:colOff>152400</xdr:colOff>
          <xdr:row>29</xdr:row>
          <xdr:rowOff>104775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29</xdr:row>
          <xdr:rowOff>123825</xdr:rowOff>
        </xdr:from>
        <xdr:to>
          <xdr:col>3</xdr:col>
          <xdr:colOff>209550</xdr:colOff>
          <xdr:row>30</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28</xdr:row>
          <xdr:rowOff>161925</xdr:rowOff>
        </xdr:from>
        <xdr:to>
          <xdr:col>5</xdr:col>
          <xdr:colOff>371475</xdr:colOff>
          <xdr:row>29</xdr:row>
          <xdr:rowOff>104775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29</xdr:row>
          <xdr:rowOff>123825</xdr:rowOff>
        </xdr:from>
        <xdr:to>
          <xdr:col>5</xdr:col>
          <xdr:colOff>371475</xdr:colOff>
          <xdr:row>30</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0</xdr:rowOff>
        </xdr:from>
        <xdr:to>
          <xdr:col>5</xdr:col>
          <xdr:colOff>276225</xdr:colOff>
          <xdr:row>4</xdr:row>
          <xdr:rowOff>123825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2</xdr:col>
          <xdr:colOff>2238375</xdr:colOff>
          <xdr:row>4</xdr:row>
          <xdr:rowOff>123825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657225</xdr:colOff>
          <xdr:row>4</xdr:row>
          <xdr:rowOff>85725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2</xdr:col>
          <xdr:colOff>2238375</xdr:colOff>
          <xdr:row>4</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2</xdr:col>
          <xdr:colOff>2238375</xdr:colOff>
          <xdr:row>4</xdr:row>
          <xdr:rowOff>123825</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1</xdr:col>
          <xdr:colOff>1781175</xdr:colOff>
          <xdr:row>6</xdr:row>
          <xdr:rowOff>104775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04%20Budget\HHS\Governor's%20Briefing%20Sheet%20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cdata\users\My%20Documents\TonyBill\New%20Allocation%20Formula\DEMOW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Gov Decisions"/>
      <sheetName val="11-12 Gov brief decisions"/>
      <sheetName val="11-3 DA brief decisions"/>
      <sheetName val="10-1 Regier meeting"/>
      <sheetName val="10-31 decisions"/>
      <sheetName val="10-28 DA brief decisions"/>
      <sheetName val="Scooter (5)- 4th DA Brief 10-28"/>
      <sheetName val="Scooter(4) - 3rd DA Brief 10-17"/>
      <sheetName val="Scooter (3) - 2nd DA Brief"/>
      <sheetName val="Scooter (2) - updated DCF sheet"/>
      <sheetName val="Scooter - 1st DA brief"/>
      <sheetName val="Leg Brief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ollup"/>
      <sheetName val="Historical Data"/>
      <sheetName val="Summary"/>
      <sheetName val="Allocation Summary"/>
      <sheetName val="Adjustment-Investigation"/>
      <sheetName val="Adjust-Rate of ES Place"/>
      <sheetName val="Adjustment-ES LOS"/>
      <sheetName val="Adjustment-ES Day Cost"/>
      <sheetName val="Adjust-Rate of FC Place"/>
      <sheetName val="Adjustment-FC LOS"/>
      <sheetName val="Adjustment-FC Day Cost"/>
      <sheetName val="Adjust-Rate of RGC Place"/>
      <sheetName val="Adjustment-RGC LOS"/>
      <sheetName val="Adjustment-RGC Day Cost"/>
    </sheetNames>
    <sheetDataSet>
      <sheetData sheetId="0" refreshError="1">
        <row r="2">
          <cell r="C2" t="str">
            <v>FY 01/02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oleObject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image" Target="../media/image1.emf"/><Relationship Id="rId4" Type="http://schemas.openxmlformats.org/officeDocument/2006/relationships/oleObject" Target="../embeddings/oleObject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oleObject" Target="../embeddings/oleObject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oleObject" Target="../embeddings/oleObject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5" Type="http://schemas.openxmlformats.org/officeDocument/2006/relationships/image" Target="../media/image1.emf"/><Relationship Id="rId4" Type="http://schemas.openxmlformats.org/officeDocument/2006/relationships/oleObject" Target="../embeddings/oleObject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oleObject" Target="../embeddings/oleObject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5" Type="http://schemas.openxmlformats.org/officeDocument/2006/relationships/image" Target="../media/image1.emf"/><Relationship Id="rId4" Type="http://schemas.openxmlformats.org/officeDocument/2006/relationships/oleObject" Target="../embeddings/oleObject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5" Type="http://schemas.openxmlformats.org/officeDocument/2006/relationships/image" Target="../media/image1.emf"/><Relationship Id="rId4" Type="http://schemas.openxmlformats.org/officeDocument/2006/relationships/oleObject" Target="../embeddings/oleObject1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5" Type="http://schemas.openxmlformats.org/officeDocument/2006/relationships/image" Target="../media/image1.emf"/><Relationship Id="rId4" Type="http://schemas.openxmlformats.org/officeDocument/2006/relationships/oleObject" Target="../embeddings/oleObject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1.bin"/><Relationship Id="rId5" Type="http://schemas.openxmlformats.org/officeDocument/2006/relationships/image" Target="../media/image1.emf"/><Relationship Id="rId4" Type="http://schemas.openxmlformats.org/officeDocument/2006/relationships/oleObject" Target="../embeddings/oleObject1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2.bin"/><Relationship Id="rId5" Type="http://schemas.openxmlformats.org/officeDocument/2006/relationships/image" Target="../media/image1.emf"/><Relationship Id="rId4" Type="http://schemas.openxmlformats.org/officeDocument/2006/relationships/oleObject" Target="../embeddings/oleObject1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0" Type="http://schemas.openxmlformats.org/officeDocument/2006/relationships/ctrlProp" Target="../ctrlProps/ctrlProp5.xml"/><Relationship Id="rId4" Type="http://schemas.openxmlformats.org/officeDocument/2006/relationships/oleObject" Target="../embeddings/oleObject2.bin"/><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workbookViewId="0">
      <selection activeCell="G16" sqref="G16"/>
    </sheetView>
  </sheetViews>
  <sheetFormatPr defaultRowHeight="12.75" x14ac:dyDescent="0.2"/>
  <cols>
    <col min="1" max="1" width="26.85546875" customWidth="1"/>
    <col min="2" max="2" width="35.140625" customWidth="1"/>
    <col min="4" max="4" width="9.140625" style="1"/>
    <col min="5" max="5" width="15" customWidth="1"/>
    <col min="6" max="6" width="18.5703125" bestFit="1" customWidth="1"/>
  </cols>
  <sheetData>
    <row r="1" spans="1:6" ht="13.5" thickBot="1" x14ac:dyDescent="0.25">
      <c r="A1" s="418" t="s">
        <v>19</v>
      </c>
      <c r="B1" s="419"/>
      <c r="D1" s="13" t="s">
        <v>14</v>
      </c>
      <c r="E1" s="12" t="s">
        <v>18</v>
      </c>
      <c r="F1" s="20" t="s">
        <v>114</v>
      </c>
    </row>
    <row r="2" spans="1:6" ht="13.5" thickBot="1" x14ac:dyDescent="0.25">
      <c r="A2" s="15" t="s">
        <v>17</v>
      </c>
      <c r="B2" s="11">
        <v>6</v>
      </c>
      <c r="D2" s="1">
        <v>1</v>
      </c>
      <c r="E2" t="s">
        <v>22</v>
      </c>
      <c r="F2" t="s">
        <v>24</v>
      </c>
    </row>
    <row r="3" spans="1:6" x14ac:dyDescent="0.2">
      <c r="A3" s="3" t="s">
        <v>28</v>
      </c>
      <c r="B3" s="14" t="e">
        <f>VLOOKUP($B$2,'Agencies C6'!A:D,2,FALSE)</f>
        <v>#N/A</v>
      </c>
      <c r="D3" s="1">
        <v>2</v>
      </c>
      <c r="E3" t="s">
        <v>23</v>
      </c>
      <c r="F3" t="s">
        <v>25</v>
      </c>
    </row>
    <row r="4" spans="1:6" x14ac:dyDescent="0.2">
      <c r="A4" s="3" t="s">
        <v>29</v>
      </c>
      <c r="B4" s="14" t="e">
        <f>VLOOKUP($B$2,'Agencies C6'!A:D,4,FALSE)</f>
        <v>#N/A</v>
      </c>
      <c r="D4" s="1">
        <v>3</v>
      </c>
      <c r="F4" t="s">
        <v>26</v>
      </c>
    </row>
    <row r="5" spans="1:6" x14ac:dyDescent="0.2">
      <c r="A5" s="4" t="s">
        <v>30</v>
      </c>
      <c r="B5" s="14" t="e">
        <f>VLOOKUP($B$2,'Agencies C6'!A:D,3,FALSE)</f>
        <v>#N/A</v>
      </c>
      <c r="D5" s="1">
        <v>4</v>
      </c>
      <c r="F5" t="s">
        <v>27</v>
      </c>
    </row>
    <row r="6" spans="1:6" ht="13.5" thickBot="1" x14ac:dyDescent="0.25">
      <c r="A6" s="3"/>
      <c r="B6" s="10"/>
    </row>
    <row r="7" spans="1:6" ht="13.5" thickBot="1" x14ac:dyDescent="0.25">
      <c r="A7" s="16" t="s">
        <v>20</v>
      </c>
      <c r="B7" s="11">
        <v>1</v>
      </c>
    </row>
    <row r="8" spans="1:6" x14ac:dyDescent="0.2">
      <c r="A8" s="4" t="s">
        <v>31</v>
      </c>
      <c r="B8" s="14" t="str">
        <f>VLOOKUP(B7,D:E,2,FALSE)</f>
        <v>Existing Agency</v>
      </c>
    </row>
    <row r="9" spans="1:6" ht="13.5" thickBot="1" x14ac:dyDescent="0.25">
      <c r="A9" s="3"/>
      <c r="B9" s="10"/>
    </row>
    <row r="10" spans="1:6" ht="13.5" thickBot="1" x14ac:dyDescent="0.25">
      <c r="A10" s="15" t="s">
        <v>21</v>
      </c>
      <c r="B10" s="11">
        <v>1</v>
      </c>
    </row>
    <row r="11" spans="1:6" x14ac:dyDescent="0.2">
      <c r="A11" s="4" t="s">
        <v>32</v>
      </c>
      <c r="B11" s="12" t="str">
        <f>VLOOKUP(B10,D:F,3,FALSE)</f>
        <v>Original</v>
      </c>
    </row>
  </sheetData>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26"/>
  <sheetViews>
    <sheetView workbookViewId="0">
      <selection activeCell="H14" sqref="H14"/>
    </sheetView>
  </sheetViews>
  <sheetFormatPr defaultRowHeight="12.75" x14ac:dyDescent="0.2"/>
  <cols>
    <col min="1" max="1" width="16.28515625" style="144" customWidth="1"/>
    <col min="2" max="2" width="44.5703125" style="144" customWidth="1"/>
    <col min="3" max="3" width="18.5703125" style="144" customWidth="1"/>
    <col min="4" max="4" width="17" style="144" customWidth="1"/>
    <col min="5" max="16384" width="9.140625" style="144"/>
  </cols>
  <sheetData>
    <row r="1" spans="1:7" x14ac:dyDescent="0.2">
      <c r="A1" s="167"/>
      <c r="B1" s="167"/>
      <c r="C1" s="167"/>
      <c r="D1" s="250">
        <f>'Program Annual Budget'!$D$7</f>
        <v>0</v>
      </c>
    </row>
    <row r="2" spans="1:7" x14ac:dyDescent="0.2">
      <c r="A2" s="167"/>
      <c r="B2" s="167"/>
      <c r="C2" s="167"/>
      <c r="D2" s="250">
        <f>'Program Annual Budget'!$D$8</f>
        <v>0</v>
      </c>
    </row>
    <row r="3" spans="1:7" x14ac:dyDescent="0.2">
      <c r="A3" s="167"/>
      <c r="B3" s="167"/>
      <c r="C3" s="167"/>
      <c r="D3" s="250" t="str">
        <f>'Program Annual Budget'!$D$9</f>
        <v>ECA-C6-ITN-DIV-FY21</v>
      </c>
    </row>
    <row r="4" spans="1:7" x14ac:dyDescent="0.2">
      <c r="A4" s="167"/>
      <c r="B4" s="167"/>
      <c r="C4" s="167"/>
      <c r="D4" s="167"/>
    </row>
    <row r="5" spans="1:7" x14ac:dyDescent="0.2">
      <c r="A5" s="167"/>
      <c r="B5" s="167"/>
      <c r="C5" s="167"/>
      <c r="D5" s="250" t="str">
        <f>"Budget Version - "&amp;'Program Annual Budget'!$G$10</f>
        <v>Budget Version - Original</v>
      </c>
    </row>
    <row r="6" spans="1:7" x14ac:dyDescent="0.2">
      <c r="A6" s="167"/>
      <c r="B6" s="167"/>
      <c r="C6" s="167"/>
      <c r="D6" s="317">
        <f>'Program Annual Budget'!$H$10</f>
        <v>0</v>
      </c>
    </row>
    <row r="7" spans="1:7" ht="13.5" thickBot="1" x14ac:dyDescent="0.25">
      <c r="A7" s="167"/>
      <c r="B7" s="167"/>
      <c r="C7" s="167"/>
      <c r="D7" s="167"/>
    </row>
    <row r="8" spans="1:7" ht="21.75" customHeight="1" thickBot="1" x14ac:dyDescent="0.35">
      <c r="A8" s="446" t="s">
        <v>47</v>
      </c>
      <c r="B8" s="447"/>
      <c r="C8" s="447"/>
      <c r="D8" s="448"/>
    </row>
    <row r="9" spans="1:7" x14ac:dyDescent="0.2">
      <c r="A9" s="167"/>
      <c r="B9" s="236"/>
      <c r="C9" s="167"/>
      <c r="D9" s="167"/>
    </row>
    <row r="10" spans="1:7" x14ac:dyDescent="0.2">
      <c r="A10" s="236" t="s">
        <v>95</v>
      </c>
      <c r="B10" s="167"/>
      <c r="C10" s="167"/>
      <c r="D10" s="167"/>
    </row>
    <row r="11" spans="1:7" x14ac:dyDescent="0.2">
      <c r="A11" s="321" t="s">
        <v>96</v>
      </c>
      <c r="B11" s="167"/>
      <c r="C11" s="167"/>
      <c r="D11" s="167"/>
    </row>
    <row r="12" spans="1:7" x14ac:dyDescent="0.2">
      <c r="A12" s="167"/>
      <c r="B12" s="167"/>
      <c r="C12" s="167"/>
      <c r="D12" s="167"/>
    </row>
    <row r="13" spans="1:7" ht="18.75" customHeight="1" thickBot="1" x14ac:dyDescent="0.25">
      <c r="A13" s="167"/>
      <c r="B13" s="335" t="s">
        <v>45</v>
      </c>
      <c r="C13" s="336">
        <f>(SUM('1. Salaries'!F21:F32)+SUM('1. Salaries'!F47:F61))</f>
        <v>0</v>
      </c>
      <c r="D13" s="167"/>
    </row>
    <row r="14" spans="1:7" ht="45.75" thickBot="1" x14ac:dyDescent="0.3">
      <c r="A14" s="323" t="s">
        <v>94</v>
      </c>
      <c r="B14" s="323" t="s">
        <v>2</v>
      </c>
      <c r="C14" s="324" t="s">
        <v>49</v>
      </c>
      <c r="D14" s="325" t="s">
        <v>93</v>
      </c>
      <c r="G14" s="178"/>
    </row>
    <row r="15" spans="1:7" ht="42.75" customHeight="1" x14ac:dyDescent="0.2">
      <c r="A15" s="36"/>
      <c r="B15" s="331" t="s">
        <v>48</v>
      </c>
      <c r="C15" s="332">
        <v>7.6499999999999999E-2</v>
      </c>
      <c r="D15" s="337">
        <f>(+C$13*C15)</f>
        <v>0</v>
      </c>
    </row>
    <row r="16" spans="1:7" ht="42.75" customHeight="1" x14ac:dyDescent="0.2">
      <c r="A16" s="30"/>
      <c r="B16" s="133" t="s">
        <v>235</v>
      </c>
      <c r="C16" s="132"/>
      <c r="D16" s="337">
        <f>(+C$13*C16)</f>
        <v>0</v>
      </c>
    </row>
    <row r="17" spans="1:7" ht="42.75" customHeight="1" x14ac:dyDescent="0.2">
      <c r="A17" s="30"/>
      <c r="B17" s="133" t="s">
        <v>236</v>
      </c>
      <c r="C17" s="132"/>
      <c r="D17" s="337">
        <f t="shared" ref="D17:D24" si="0">(+C$13*C17)</f>
        <v>0</v>
      </c>
    </row>
    <row r="18" spans="1:7" ht="42.75" customHeight="1" x14ac:dyDescent="0.2">
      <c r="A18" s="30"/>
      <c r="B18" s="133" t="s">
        <v>237</v>
      </c>
      <c r="C18" s="132"/>
      <c r="D18" s="337">
        <f t="shared" si="0"/>
        <v>0</v>
      </c>
      <c r="F18" s="246"/>
    </row>
    <row r="19" spans="1:7" ht="42.75" customHeight="1" x14ac:dyDescent="0.2">
      <c r="A19" s="30"/>
      <c r="B19" s="133" t="s">
        <v>238</v>
      </c>
      <c r="C19" s="132"/>
      <c r="D19" s="337">
        <f t="shared" si="0"/>
        <v>0</v>
      </c>
    </row>
    <row r="20" spans="1:7" ht="42.75" customHeight="1" x14ac:dyDescent="0.2">
      <c r="A20" s="30"/>
      <c r="B20" s="133" t="s">
        <v>239</v>
      </c>
      <c r="C20" s="132"/>
      <c r="D20" s="337">
        <f t="shared" si="0"/>
        <v>0</v>
      </c>
    </row>
    <row r="21" spans="1:7" ht="42.75" customHeight="1" x14ac:dyDescent="0.2">
      <c r="A21" s="30"/>
      <c r="B21" s="133" t="s">
        <v>240</v>
      </c>
      <c r="C21" s="132"/>
      <c r="D21" s="337">
        <f t="shared" si="0"/>
        <v>0</v>
      </c>
    </row>
    <row r="22" spans="1:7" ht="42.75" customHeight="1" x14ac:dyDescent="0.2">
      <c r="A22" s="30"/>
      <c r="B22" s="133"/>
      <c r="C22" s="132"/>
      <c r="D22" s="337">
        <f t="shared" si="0"/>
        <v>0</v>
      </c>
    </row>
    <row r="23" spans="1:7" ht="42.75" customHeight="1" x14ac:dyDescent="0.2">
      <c r="A23" s="30"/>
      <c r="B23" s="32"/>
      <c r="C23" s="31"/>
      <c r="D23" s="337">
        <f t="shared" si="0"/>
        <v>0</v>
      </c>
    </row>
    <row r="24" spans="1:7" ht="42.75" customHeight="1" x14ac:dyDescent="0.2">
      <c r="A24" s="30"/>
      <c r="B24" s="32"/>
      <c r="C24" s="31"/>
      <c r="D24" s="337">
        <f t="shared" si="0"/>
        <v>0</v>
      </c>
    </row>
    <row r="25" spans="1:7" ht="42.75" customHeight="1" thickBot="1" x14ac:dyDescent="0.25">
      <c r="A25" s="33"/>
      <c r="B25" s="34"/>
      <c r="C25" s="35"/>
      <c r="D25" s="333"/>
      <c r="G25" s="239"/>
    </row>
    <row r="26" spans="1:7" ht="26.25" customHeight="1" thickBot="1" x14ac:dyDescent="0.25">
      <c r="B26" s="175"/>
      <c r="C26" s="334" t="s">
        <v>151</v>
      </c>
      <c r="D26" s="105">
        <f>SUM(D15:D25)</f>
        <v>0</v>
      </c>
    </row>
  </sheetData>
  <sheetProtection password="DBEE" sheet="1" objects="1" scenarios="1"/>
  <mergeCells count="1">
    <mergeCell ref="A8:D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9217"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9217"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H32"/>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50</v>
      </c>
      <c r="B8" s="447"/>
      <c r="C8" s="447"/>
      <c r="D8" s="447"/>
      <c r="E8" s="448"/>
    </row>
    <row r="9" spans="1:8" x14ac:dyDescent="0.2">
      <c r="A9" s="236"/>
      <c r="B9" s="236"/>
      <c r="C9" s="167"/>
      <c r="D9" s="167"/>
      <c r="E9" s="167"/>
    </row>
    <row r="10" spans="1:8" x14ac:dyDescent="0.2">
      <c r="A10" s="236" t="s">
        <v>99</v>
      </c>
      <c r="B10" s="319"/>
      <c r="C10" s="167"/>
      <c r="D10" s="167"/>
      <c r="E10" s="167"/>
    </row>
    <row r="11" spans="1:8" x14ac:dyDescent="0.2">
      <c r="A11" s="318" t="s">
        <v>338</v>
      </c>
      <c r="B11" s="321"/>
      <c r="C11" s="167"/>
      <c r="D11" s="167"/>
      <c r="E11" s="167"/>
    </row>
    <row r="12" spans="1:8" x14ac:dyDescent="0.2">
      <c r="A12" s="236" t="s">
        <v>101</v>
      </c>
      <c r="B12" s="167"/>
      <c r="C12" s="167"/>
      <c r="D12" s="167"/>
      <c r="E12" s="167"/>
    </row>
    <row r="13" spans="1:8" x14ac:dyDescent="0.2">
      <c r="A13" s="236" t="s">
        <v>100</v>
      </c>
      <c r="B13" s="167"/>
      <c r="C13" s="167"/>
      <c r="D13" s="167"/>
      <c r="E13" s="167"/>
    </row>
    <row r="14" spans="1:8" x14ac:dyDescent="0.2">
      <c r="A14" s="318" t="s">
        <v>339</v>
      </c>
      <c r="B14" s="167"/>
      <c r="C14" s="167"/>
      <c r="D14" s="167"/>
      <c r="E14" s="167"/>
    </row>
    <row r="15" spans="1:8" ht="13.5" thickBot="1" x14ac:dyDescent="0.25">
      <c r="A15" s="167"/>
      <c r="B15" s="167"/>
      <c r="C15" s="167"/>
      <c r="D15" s="167"/>
      <c r="E15" s="167"/>
    </row>
    <row r="16" spans="1:8" ht="45.75" thickBot="1" x14ac:dyDescent="0.3">
      <c r="A16" s="339" t="s">
        <v>94</v>
      </c>
      <c r="B16" s="340" t="s">
        <v>51</v>
      </c>
      <c r="C16" s="340" t="s">
        <v>52</v>
      </c>
      <c r="D16" s="340" t="s">
        <v>53</v>
      </c>
      <c r="E16" s="341" t="s">
        <v>93</v>
      </c>
      <c r="H16" s="178"/>
    </row>
    <row r="17" spans="1:8" ht="21.75" customHeight="1" x14ac:dyDescent="0.2">
      <c r="A17" s="342" t="s">
        <v>102</v>
      </c>
      <c r="B17" s="343"/>
      <c r="C17" s="344"/>
      <c r="D17" s="345"/>
      <c r="E17" s="346"/>
    </row>
    <row r="18" spans="1:8" ht="30" customHeight="1" x14ac:dyDescent="0.2">
      <c r="A18" s="76"/>
      <c r="B18" s="129" t="s">
        <v>245</v>
      </c>
      <c r="C18" s="139"/>
      <c r="D18" s="140"/>
      <c r="E18" s="326">
        <f>(+C18*D18)</f>
        <v>0</v>
      </c>
    </row>
    <row r="19" spans="1:8" ht="30" customHeight="1" x14ac:dyDescent="0.2">
      <c r="A19" s="25"/>
      <c r="B19" s="26"/>
      <c r="C19" s="21"/>
      <c r="D19" s="27"/>
      <c r="E19" s="326">
        <f t="shared" ref="E19:E30" si="0">(+C19*D19)</f>
        <v>0</v>
      </c>
    </row>
    <row r="20" spans="1:8" ht="30" customHeight="1" x14ac:dyDescent="0.2">
      <c r="A20" s="25"/>
      <c r="B20" s="26"/>
      <c r="C20" s="21"/>
      <c r="D20" s="27"/>
      <c r="E20" s="326">
        <f t="shared" si="0"/>
        <v>0</v>
      </c>
    </row>
    <row r="21" spans="1:8" ht="30" customHeight="1" x14ac:dyDescent="0.2">
      <c r="A21" s="38"/>
      <c r="B21" s="115" t="s">
        <v>241</v>
      </c>
      <c r="C21" s="39"/>
      <c r="D21" s="40"/>
      <c r="E21" s="347">
        <f>SUM(E18:E20)</f>
        <v>0</v>
      </c>
    </row>
    <row r="22" spans="1:8" ht="21.75" customHeight="1" x14ac:dyDescent="0.2">
      <c r="A22" s="91" t="s">
        <v>243</v>
      </c>
      <c r="B22" s="348"/>
      <c r="C22" s="349"/>
      <c r="D22" s="350"/>
      <c r="E22" s="351"/>
    </row>
    <row r="23" spans="1:8" ht="30" customHeight="1" x14ac:dyDescent="0.2">
      <c r="A23" s="22"/>
      <c r="B23" s="129" t="s">
        <v>246</v>
      </c>
      <c r="C23" s="139"/>
      <c r="D23" s="140"/>
      <c r="E23" s="326">
        <f t="shared" si="0"/>
        <v>0</v>
      </c>
    </row>
    <row r="24" spans="1:8" ht="30" customHeight="1" x14ac:dyDescent="0.2">
      <c r="A24" s="41"/>
      <c r="B24" s="29"/>
      <c r="C24" s="21"/>
      <c r="D24" s="27"/>
      <c r="E24" s="326">
        <f t="shared" si="0"/>
        <v>0</v>
      </c>
    </row>
    <row r="25" spans="1:8" ht="30" customHeight="1" x14ac:dyDescent="0.2">
      <c r="A25" s="41"/>
      <c r="B25" s="32"/>
      <c r="C25" s="21"/>
      <c r="D25" s="27"/>
      <c r="E25" s="326">
        <f t="shared" si="0"/>
        <v>0</v>
      </c>
    </row>
    <row r="26" spans="1:8" ht="30" customHeight="1" x14ac:dyDescent="0.2">
      <c r="A26" s="38"/>
      <c r="B26" s="115" t="s">
        <v>242</v>
      </c>
      <c r="C26" s="39"/>
      <c r="D26" s="40"/>
      <c r="E26" s="347">
        <f>SUM(E23:E25)</f>
        <v>0</v>
      </c>
    </row>
    <row r="27" spans="1:8" ht="21.75" customHeight="1" x14ac:dyDescent="0.2">
      <c r="A27" s="352" t="s">
        <v>103</v>
      </c>
      <c r="B27" s="348"/>
      <c r="C27" s="349"/>
      <c r="D27" s="350"/>
      <c r="E27" s="351"/>
    </row>
    <row r="28" spans="1:8" ht="30" customHeight="1" x14ac:dyDescent="0.2">
      <c r="A28" s="22"/>
      <c r="B28" s="129" t="s">
        <v>247</v>
      </c>
      <c r="C28" s="139"/>
      <c r="D28" s="140"/>
      <c r="E28" s="326">
        <f t="shared" si="0"/>
        <v>0</v>
      </c>
    </row>
    <row r="29" spans="1:8" ht="30" customHeight="1" x14ac:dyDescent="0.2">
      <c r="A29" s="41"/>
      <c r="B29" s="26"/>
      <c r="C29" s="21"/>
      <c r="D29" s="27"/>
      <c r="E29" s="326">
        <f t="shared" si="0"/>
        <v>0</v>
      </c>
    </row>
    <row r="30" spans="1:8" ht="30" customHeight="1" x14ac:dyDescent="0.2">
      <c r="A30" s="41"/>
      <c r="B30" s="32"/>
      <c r="C30" s="21"/>
      <c r="D30" s="27"/>
      <c r="E30" s="326">
        <f t="shared" si="0"/>
        <v>0</v>
      </c>
    </row>
    <row r="31" spans="1:8" ht="30" customHeight="1" thickBot="1" x14ac:dyDescent="0.25">
      <c r="A31" s="42"/>
      <c r="B31" s="118" t="s">
        <v>244</v>
      </c>
      <c r="C31" s="43"/>
      <c r="D31" s="28"/>
      <c r="E31" s="347">
        <f>SUM(E28:E30)</f>
        <v>0</v>
      </c>
      <c r="H31" s="239"/>
    </row>
    <row r="32" spans="1:8" ht="26.25" customHeight="1" thickBot="1" x14ac:dyDescent="0.25">
      <c r="A32" s="175"/>
      <c r="D32" s="334" t="s">
        <v>151</v>
      </c>
      <c r="E32" s="105">
        <f>ROUND(E21+E26+E31,2)</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0241"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0241"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30"/>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55</v>
      </c>
      <c r="B8" s="447"/>
      <c r="C8" s="447"/>
      <c r="D8" s="447"/>
      <c r="E8" s="448"/>
    </row>
    <row r="9" spans="1:8" x14ac:dyDescent="0.2">
      <c r="A9" s="236"/>
      <c r="B9" s="236"/>
      <c r="C9" s="167"/>
      <c r="D9" s="167"/>
      <c r="E9" s="167"/>
    </row>
    <row r="10" spans="1:8" x14ac:dyDescent="0.2">
      <c r="A10" s="236" t="s">
        <v>104</v>
      </c>
      <c r="B10" s="319"/>
      <c r="C10" s="167"/>
      <c r="D10" s="167"/>
      <c r="E10" s="167"/>
    </row>
    <row r="11" spans="1:8" x14ac:dyDescent="0.2">
      <c r="A11" s="236"/>
      <c r="B11" s="321"/>
      <c r="C11" s="167"/>
      <c r="D11" s="167"/>
      <c r="E11" s="167"/>
    </row>
    <row r="12" spans="1:8" x14ac:dyDescent="0.2">
      <c r="A12" s="322" t="s">
        <v>340</v>
      </c>
      <c r="B12" s="322"/>
      <c r="C12" s="322"/>
      <c r="D12" s="322"/>
      <c r="E12" s="167"/>
    </row>
    <row r="13" spans="1:8" ht="13.5" thickBot="1" x14ac:dyDescent="0.25">
      <c r="A13" s="167"/>
      <c r="B13" s="167"/>
      <c r="C13" s="167"/>
      <c r="D13" s="167"/>
      <c r="E13" s="167"/>
    </row>
    <row r="14" spans="1:8" ht="45.75" thickBot="1" x14ac:dyDescent="0.3">
      <c r="A14" s="339" t="s">
        <v>94</v>
      </c>
      <c r="B14" s="340" t="s">
        <v>51</v>
      </c>
      <c r="C14" s="340" t="s">
        <v>6</v>
      </c>
      <c r="D14" s="340" t="s">
        <v>5</v>
      </c>
      <c r="E14" s="341" t="s">
        <v>93</v>
      </c>
      <c r="H14" s="178"/>
    </row>
    <row r="15" spans="1:8" x14ac:dyDescent="0.2">
      <c r="A15" s="90" t="s">
        <v>54</v>
      </c>
      <c r="B15" s="123"/>
      <c r="C15" s="124"/>
      <c r="D15" s="125"/>
      <c r="E15" s="126"/>
    </row>
    <row r="16" spans="1:8" ht="42.75" customHeight="1" x14ac:dyDescent="0.2">
      <c r="A16" s="75"/>
      <c r="B16" s="129" t="s">
        <v>248</v>
      </c>
      <c r="C16" s="139"/>
      <c r="D16" s="140"/>
      <c r="E16" s="354">
        <f t="shared" ref="E16:E28" si="0">(+D16*C16)</f>
        <v>0</v>
      </c>
    </row>
    <row r="17" spans="1:8" ht="42.75" customHeight="1" x14ac:dyDescent="0.2">
      <c r="A17" s="41"/>
      <c r="B17" s="133" t="s">
        <v>249</v>
      </c>
      <c r="C17" s="138"/>
      <c r="D17" s="137"/>
      <c r="E17" s="354">
        <f>(+D17*C17)</f>
        <v>0</v>
      </c>
    </row>
    <row r="18" spans="1:8" ht="42.75" customHeight="1" x14ac:dyDescent="0.2">
      <c r="A18" s="41"/>
      <c r="B18" s="133" t="s">
        <v>314</v>
      </c>
      <c r="C18" s="138"/>
      <c r="D18" s="137"/>
      <c r="E18" s="354">
        <f>(+D18*C18)</f>
        <v>0</v>
      </c>
    </row>
    <row r="19" spans="1:8" ht="57.75" customHeight="1" x14ac:dyDescent="0.2">
      <c r="A19" s="41"/>
      <c r="B19" s="133" t="s">
        <v>313</v>
      </c>
      <c r="C19" s="138"/>
      <c r="D19" s="137"/>
      <c r="E19" s="354">
        <f>(+D19*C19)</f>
        <v>0</v>
      </c>
    </row>
    <row r="20" spans="1:8" ht="42.75" customHeight="1" x14ac:dyDescent="0.2">
      <c r="A20" s="41"/>
      <c r="B20" s="97"/>
      <c r="C20" s="21"/>
      <c r="D20" s="27"/>
      <c r="E20" s="354">
        <f>(+D20*C20)</f>
        <v>0</v>
      </c>
    </row>
    <row r="21" spans="1:8" ht="42.75" customHeight="1" x14ac:dyDescent="0.2">
      <c r="A21" s="41"/>
      <c r="B21" s="115" t="s">
        <v>250</v>
      </c>
      <c r="C21" s="21"/>
      <c r="D21" s="27"/>
      <c r="E21" s="355">
        <f>SUM(E16:E20)</f>
        <v>0</v>
      </c>
    </row>
    <row r="22" spans="1:8" x14ac:dyDescent="0.2">
      <c r="A22" s="338" t="s">
        <v>211</v>
      </c>
      <c r="B22" s="92"/>
      <c r="C22" s="93"/>
      <c r="D22" s="94"/>
      <c r="E22" s="95"/>
    </row>
    <row r="23" spans="1:8" ht="42.75" customHeight="1" x14ac:dyDescent="0.2">
      <c r="A23" s="41"/>
      <c r="B23" s="133" t="s">
        <v>251</v>
      </c>
      <c r="C23" s="138"/>
      <c r="D23" s="137"/>
      <c r="E23" s="354">
        <f t="shared" ref="E23:E24" si="1">(+D23*C23)</f>
        <v>0</v>
      </c>
    </row>
    <row r="24" spans="1:8" ht="42.75" customHeight="1" x14ac:dyDescent="0.2">
      <c r="A24" s="41"/>
      <c r="B24" s="89"/>
      <c r="C24" s="21"/>
      <c r="D24" s="27"/>
      <c r="E24" s="354">
        <f t="shared" si="1"/>
        <v>0</v>
      </c>
    </row>
    <row r="25" spans="1:8" ht="42.75" customHeight="1" x14ac:dyDescent="0.2">
      <c r="A25" s="41"/>
      <c r="B25" s="115" t="s">
        <v>252</v>
      </c>
      <c r="C25" s="21"/>
      <c r="D25" s="27"/>
      <c r="E25" s="355">
        <f>SUM(E23:E24)</f>
        <v>0</v>
      </c>
    </row>
    <row r="26" spans="1:8" x14ac:dyDescent="0.2">
      <c r="A26" s="338" t="s">
        <v>212</v>
      </c>
      <c r="B26" s="92"/>
      <c r="C26" s="93"/>
      <c r="D26" s="94"/>
      <c r="E26" s="95"/>
    </row>
    <row r="27" spans="1:8" ht="42.75" customHeight="1" x14ac:dyDescent="0.2">
      <c r="A27" s="41"/>
      <c r="B27" s="133" t="s">
        <v>253</v>
      </c>
      <c r="C27" s="138"/>
      <c r="D27" s="137"/>
      <c r="E27" s="354">
        <f t="shared" si="0"/>
        <v>0</v>
      </c>
    </row>
    <row r="28" spans="1:8" ht="42.75" customHeight="1" x14ac:dyDescent="0.2">
      <c r="A28" s="38"/>
      <c r="B28" s="98"/>
      <c r="C28" s="39"/>
      <c r="D28" s="40"/>
      <c r="E28" s="354">
        <f t="shared" si="0"/>
        <v>0</v>
      </c>
    </row>
    <row r="29" spans="1:8" ht="42.75" customHeight="1" thickBot="1" x14ac:dyDescent="0.25">
      <c r="A29" s="42"/>
      <c r="B29" s="118" t="s">
        <v>254</v>
      </c>
      <c r="C29" s="43"/>
      <c r="D29" s="28"/>
      <c r="E29" s="357">
        <f>SUM(E27:E28)</f>
        <v>0</v>
      </c>
      <c r="H29" s="239"/>
    </row>
    <row r="30" spans="1:8" ht="26.25" customHeight="1" thickBot="1" x14ac:dyDescent="0.25">
      <c r="A30" s="175"/>
      <c r="D30" s="334" t="s">
        <v>151</v>
      </c>
      <c r="E30" s="105">
        <f>ROUND(+E21+E25+E29,2)</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1265"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1265"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H29"/>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56</v>
      </c>
      <c r="B8" s="447"/>
      <c r="C8" s="447"/>
      <c r="D8" s="447"/>
      <c r="E8" s="448"/>
    </row>
    <row r="9" spans="1:8" x14ac:dyDescent="0.2">
      <c r="A9" s="236"/>
      <c r="B9" s="236"/>
      <c r="C9" s="167"/>
      <c r="D9" s="167"/>
      <c r="E9" s="167"/>
    </row>
    <row r="10" spans="1:8" x14ac:dyDescent="0.2">
      <c r="A10" s="236" t="s">
        <v>57</v>
      </c>
      <c r="B10" s="319"/>
      <c r="C10" s="167"/>
      <c r="D10" s="167"/>
      <c r="E10" s="167"/>
    </row>
    <row r="11" spans="1:8" x14ac:dyDescent="0.2">
      <c r="A11" s="358" t="s">
        <v>58</v>
      </c>
      <c r="B11" s="321"/>
      <c r="C11" s="167"/>
      <c r="D11" s="167"/>
      <c r="E11" s="167"/>
    </row>
    <row r="12" spans="1:8" x14ac:dyDescent="0.2">
      <c r="A12" s="359" t="s">
        <v>177</v>
      </c>
      <c r="B12" s="291"/>
      <c r="C12" s="291"/>
      <c r="D12" s="167"/>
      <c r="E12" s="167"/>
    </row>
    <row r="13" spans="1:8" x14ac:dyDescent="0.2">
      <c r="A13" s="236"/>
      <c r="B13" s="291"/>
      <c r="C13" s="291"/>
      <c r="D13" s="167"/>
      <c r="E13" s="167"/>
    </row>
    <row r="14" spans="1:8" x14ac:dyDescent="0.2">
      <c r="A14" s="322" t="s">
        <v>340</v>
      </c>
      <c r="B14" s="291"/>
      <c r="C14" s="291"/>
      <c r="D14" s="167"/>
      <c r="E14" s="167"/>
    </row>
    <row r="15" spans="1:8" ht="13.5" thickBot="1" x14ac:dyDescent="0.25">
      <c r="A15" s="167"/>
      <c r="B15" s="167"/>
      <c r="C15" s="167"/>
      <c r="D15" s="167"/>
      <c r="E15" s="167"/>
    </row>
    <row r="16" spans="1:8" ht="45.75" thickBot="1" x14ac:dyDescent="0.3">
      <c r="A16" s="339" t="s">
        <v>94</v>
      </c>
      <c r="B16" s="340" t="s">
        <v>51</v>
      </c>
      <c r="C16" s="340" t="s">
        <v>6</v>
      </c>
      <c r="D16" s="340" t="s">
        <v>5</v>
      </c>
      <c r="E16" s="341" t="s">
        <v>93</v>
      </c>
      <c r="H16" s="178"/>
    </row>
    <row r="17" spans="1:8" x14ac:dyDescent="0.2">
      <c r="A17" s="90" t="s">
        <v>213</v>
      </c>
      <c r="B17" s="123"/>
      <c r="C17" s="124"/>
      <c r="D17" s="125"/>
      <c r="E17" s="126"/>
    </row>
    <row r="18" spans="1:8" ht="42.75" customHeight="1" x14ac:dyDescent="0.2">
      <c r="A18" s="25"/>
      <c r="B18" s="133" t="s">
        <v>255</v>
      </c>
      <c r="C18" s="138"/>
      <c r="D18" s="137"/>
      <c r="E18" s="354">
        <f t="shared" ref="E18:E23" si="0">(+D18*C18)</f>
        <v>0</v>
      </c>
    </row>
    <row r="19" spans="1:8" ht="42.75" customHeight="1" x14ac:dyDescent="0.2">
      <c r="A19" s="25"/>
      <c r="B19" s="133"/>
      <c r="C19" s="21"/>
      <c r="D19" s="27"/>
      <c r="E19" s="354">
        <f t="shared" si="0"/>
        <v>0</v>
      </c>
    </row>
    <row r="20" spans="1:8" ht="42.75" customHeight="1" x14ac:dyDescent="0.2">
      <c r="A20" s="41"/>
      <c r="B20" s="116" t="s">
        <v>256</v>
      </c>
      <c r="C20" s="21"/>
      <c r="D20" s="27"/>
      <c r="E20" s="355">
        <f>SUM(E18:E19)</f>
        <v>0</v>
      </c>
    </row>
    <row r="21" spans="1:8" x14ac:dyDescent="0.2">
      <c r="A21" s="91" t="s">
        <v>214</v>
      </c>
      <c r="B21" s="119"/>
      <c r="C21" s="120"/>
      <c r="D21" s="121"/>
      <c r="E21" s="122"/>
    </row>
    <row r="22" spans="1:8" ht="42.75" customHeight="1" x14ac:dyDescent="0.2">
      <c r="A22" s="41"/>
      <c r="B22" s="129" t="s">
        <v>315</v>
      </c>
      <c r="C22" s="139"/>
      <c r="D22" s="140"/>
      <c r="E22" s="354">
        <f t="shared" si="0"/>
        <v>0</v>
      </c>
    </row>
    <row r="23" spans="1:8" ht="42.75" customHeight="1" x14ac:dyDescent="0.2">
      <c r="A23" s="41"/>
      <c r="B23" s="133"/>
      <c r="C23" s="138"/>
      <c r="D23" s="137"/>
      <c r="E23" s="354">
        <f t="shared" si="0"/>
        <v>0</v>
      </c>
    </row>
    <row r="24" spans="1:8" ht="42.75" customHeight="1" x14ac:dyDescent="0.2">
      <c r="A24" s="41"/>
      <c r="B24" s="116" t="s">
        <v>257</v>
      </c>
      <c r="C24" s="21"/>
      <c r="D24" s="27"/>
      <c r="E24" s="355">
        <f>SUM(E22:E23)</f>
        <v>0</v>
      </c>
    </row>
    <row r="25" spans="1:8" x14ac:dyDescent="0.2">
      <c r="A25" s="91" t="s">
        <v>215</v>
      </c>
      <c r="B25" s="119"/>
      <c r="C25" s="120"/>
      <c r="D25" s="121"/>
      <c r="E25" s="122"/>
    </row>
    <row r="26" spans="1:8" ht="42.75" customHeight="1" x14ac:dyDescent="0.2">
      <c r="A26" s="41"/>
      <c r="B26" s="133" t="s">
        <v>316</v>
      </c>
      <c r="C26" s="138"/>
      <c r="D26" s="137"/>
      <c r="E26" s="354">
        <f>(+D26*C26)</f>
        <v>0</v>
      </c>
    </row>
    <row r="27" spans="1:8" ht="42.75" customHeight="1" x14ac:dyDescent="0.2">
      <c r="A27" s="38"/>
      <c r="B27" s="133" t="s">
        <v>258</v>
      </c>
      <c r="C27" s="138"/>
      <c r="D27" s="137"/>
      <c r="E27" s="354">
        <f>(+D27*C27)</f>
        <v>0</v>
      </c>
    </row>
    <row r="28" spans="1:8" ht="42.75" customHeight="1" thickBot="1" x14ac:dyDescent="0.25">
      <c r="A28" s="42"/>
      <c r="B28" s="118" t="s">
        <v>259</v>
      </c>
      <c r="C28" s="43"/>
      <c r="D28" s="28"/>
      <c r="E28" s="360">
        <f>SUM(E26:E27)</f>
        <v>0</v>
      </c>
      <c r="H28" s="239"/>
    </row>
    <row r="29" spans="1:8" ht="26.25" customHeight="1" thickBot="1" x14ac:dyDescent="0.25">
      <c r="A29" s="175"/>
      <c r="D29" s="334" t="s">
        <v>151</v>
      </c>
      <c r="E29" s="330">
        <f>+E20+E24+E28</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2289"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2289"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H29"/>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8.140625"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166</v>
      </c>
      <c r="B8" s="447"/>
      <c r="C8" s="447"/>
      <c r="D8" s="447"/>
      <c r="E8" s="448"/>
    </row>
    <row r="9" spans="1:8" x14ac:dyDescent="0.2">
      <c r="A9" s="236"/>
      <c r="B9" s="236"/>
      <c r="C9" s="167"/>
      <c r="D9" s="167"/>
      <c r="E9" s="167"/>
    </row>
    <row r="10" spans="1:8" x14ac:dyDescent="0.2">
      <c r="A10" s="318" t="s">
        <v>178</v>
      </c>
      <c r="B10" s="319"/>
      <c r="C10" s="167"/>
      <c r="D10" s="167"/>
      <c r="E10" s="167"/>
    </row>
    <row r="11" spans="1:8" x14ac:dyDescent="0.2">
      <c r="A11" s="318" t="s">
        <v>341</v>
      </c>
      <c r="B11" s="321"/>
      <c r="C11" s="291"/>
      <c r="D11" s="291"/>
      <c r="E11" s="291"/>
    </row>
    <row r="12" spans="1:8" x14ac:dyDescent="0.2">
      <c r="A12" s="318" t="s">
        <v>179</v>
      </c>
      <c r="B12" s="321"/>
      <c r="C12" s="167"/>
      <c r="D12" s="167"/>
      <c r="E12" s="167"/>
    </row>
    <row r="13" spans="1:8" x14ac:dyDescent="0.2">
      <c r="A13" s="318"/>
      <c r="B13" s="321"/>
      <c r="C13" s="167"/>
      <c r="D13" s="167"/>
      <c r="E13" s="167"/>
    </row>
    <row r="14" spans="1:8" x14ac:dyDescent="0.2">
      <c r="A14" s="322" t="s">
        <v>340</v>
      </c>
      <c r="B14" s="167"/>
      <c r="C14" s="167"/>
      <c r="D14" s="167"/>
      <c r="E14" s="167"/>
    </row>
    <row r="15" spans="1:8" ht="13.5" thickBot="1" x14ac:dyDescent="0.25">
      <c r="A15" s="167"/>
      <c r="B15" s="167"/>
      <c r="C15" s="167"/>
      <c r="D15" s="167"/>
      <c r="E15" s="167"/>
    </row>
    <row r="16" spans="1:8" ht="45.75" thickBot="1" x14ac:dyDescent="0.3">
      <c r="A16" s="339" t="s">
        <v>94</v>
      </c>
      <c r="B16" s="340" t="s">
        <v>51</v>
      </c>
      <c r="C16" s="340" t="s">
        <v>4</v>
      </c>
      <c r="D16" s="340" t="s">
        <v>3</v>
      </c>
      <c r="E16" s="341" t="s">
        <v>93</v>
      </c>
      <c r="H16" s="178"/>
    </row>
    <row r="17" spans="1:8" x14ac:dyDescent="0.2">
      <c r="A17" s="90" t="s">
        <v>260</v>
      </c>
      <c r="B17" s="123"/>
      <c r="C17" s="124"/>
      <c r="D17" s="125"/>
      <c r="E17" s="126"/>
    </row>
    <row r="18" spans="1:8" ht="42.75" customHeight="1" x14ac:dyDescent="0.2">
      <c r="A18" s="75"/>
      <c r="B18" s="129" t="s">
        <v>261</v>
      </c>
      <c r="C18" s="134"/>
      <c r="D18" s="135"/>
      <c r="E18" s="354">
        <f>(+D18*C18)</f>
        <v>0</v>
      </c>
    </row>
    <row r="19" spans="1:8" ht="42.75" customHeight="1" x14ac:dyDescent="0.2">
      <c r="A19" s="75"/>
      <c r="B19" s="133"/>
      <c r="C19" s="44"/>
      <c r="D19" s="27"/>
      <c r="E19" s="354">
        <f t="shared" ref="E19:E27" si="0">(+D19*C19)</f>
        <v>0</v>
      </c>
    </row>
    <row r="20" spans="1:8" ht="42.75" customHeight="1" x14ac:dyDescent="0.2">
      <c r="A20" s="41"/>
      <c r="B20" s="133"/>
      <c r="C20" s="44"/>
      <c r="D20" s="27"/>
      <c r="E20" s="354">
        <f t="shared" si="0"/>
        <v>0</v>
      </c>
    </row>
    <row r="21" spans="1:8" ht="42.75" customHeight="1" x14ac:dyDescent="0.2">
      <c r="A21" s="41"/>
      <c r="B21" s="115" t="s">
        <v>262</v>
      </c>
      <c r="C21" s="44"/>
      <c r="D21" s="27"/>
      <c r="E21" s="355">
        <f>SUM(E18:E20)</f>
        <v>0</v>
      </c>
    </row>
    <row r="22" spans="1:8" x14ac:dyDescent="0.2">
      <c r="A22" s="91" t="s">
        <v>216</v>
      </c>
      <c r="B22" s="119"/>
      <c r="C22" s="120"/>
      <c r="D22" s="121"/>
      <c r="E22" s="122"/>
    </row>
    <row r="23" spans="1:8" ht="42.75" customHeight="1" x14ac:dyDescent="0.2">
      <c r="A23" s="41"/>
      <c r="B23" s="133" t="s">
        <v>263</v>
      </c>
      <c r="C23" s="44"/>
      <c r="D23" s="27"/>
      <c r="E23" s="354">
        <f t="shared" si="0"/>
        <v>0</v>
      </c>
    </row>
    <row r="24" spans="1:8" ht="42.75" customHeight="1" x14ac:dyDescent="0.2">
      <c r="A24" s="41"/>
      <c r="B24" s="133" t="s">
        <v>264</v>
      </c>
      <c r="C24" s="136"/>
      <c r="D24" s="137"/>
      <c r="E24" s="354">
        <f t="shared" si="0"/>
        <v>0</v>
      </c>
    </row>
    <row r="25" spans="1:8" ht="42.75" customHeight="1" x14ac:dyDescent="0.2">
      <c r="A25" s="41"/>
      <c r="B25" s="97" t="s">
        <v>265</v>
      </c>
      <c r="C25" s="136"/>
      <c r="D25" s="137"/>
      <c r="E25" s="354">
        <f t="shared" si="0"/>
        <v>0</v>
      </c>
    </row>
    <row r="26" spans="1:8" ht="42.75" customHeight="1" x14ac:dyDescent="0.2">
      <c r="A26" s="41"/>
      <c r="B26" s="133" t="s">
        <v>266</v>
      </c>
      <c r="C26" s="136"/>
      <c r="D26" s="137"/>
      <c r="E26" s="354">
        <f t="shared" si="0"/>
        <v>0</v>
      </c>
    </row>
    <row r="27" spans="1:8" ht="42.75" customHeight="1" x14ac:dyDescent="0.2">
      <c r="A27" s="38"/>
      <c r="B27" s="97" t="s">
        <v>267</v>
      </c>
      <c r="C27" s="136"/>
      <c r="D27" s="137"/>
      <c r="E27" s="354">
        <f t="shared" si="0"/>
        <v>0</v>
      </c>
    </row>
    <row r="28" spans="1:8" ht="42.75" customHeight="1" thickBot="1" x14ac:dyDescent="0.25">
      <c r="A28" s="42"/>
      <c r="B28" s="118" t="s">
        <v>268</v>
      </c>
      <c r="C28" s="45"/>
      <c r="D28" s="28"/>
      <c r="E28" s="357">
        <f>SUM(E23:E27)</f>
        <v>0</v>
      </c>
      <c r="H28" s="239"/>
    </row>
    <row r="29" spans="1:8" ht="26.25" customHeight="1" thickBot="1" x14ac:dyDescent="0.25">
      <c r="A29" s="175"/>
      <c r="D29" s="334" t="s">
        <v>151</v>
      </c>
      <c r="E29" s="105">
        <f>E21+E28</f>
        <v>0</v>
      </c>
    </row>
  </sheetData>
  <sheetProtection password="DBEE" sheet="1" objects="1" scenarios="1"/>
  <mergeCells count="1">
    <mergeCell ref="A8:E8"/>
  </mergeCells>
  <pageMargins left="0.73" right="0.3" top="0.27" bottom="0.26" header="0.3" footer="0.3"/>
  <pageSetup scale="99" orientation="portrait" r:id="rId1"/>
  <drawing r:id="rId2"/>
  <legacyDrawing r:id="rId3"/>
  <oleObjects>
    <mc:AlternateContent xmlns:mc="http://schemas.openxmlformats.org/markup-compatibility/2006">
      <mc:Choice Requires="x14">
        <oleObject progId="Acrobat.Document.11" shapeId="13313"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3313"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9"/>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70</v>
      </c>
      <c r="B8" s="447"/>
      <c r="C8" s="447"/>
      <c r="D8" s="447"/>
      <c r="E8" s="448"/>
    </row>
    <row r="9" spans="1:8" x14ac:dyDescent="0.2">
      <c r="A9" s="236"/>
      <c r="B9" s="236"/>
      <c r="C9" s="167"/>
      <c r="D9" s="167"/>
      <c r="E9" s="167"/>
    </row>
    <row r="10" spans="1:8" x14ac:dyDescent="0.2">
      <c r="A10" s="236" t="s">
        <v>71</v>
      </c>
      <c r="B10" s="319"/>
      <c r="C10" s="167"/>
      <c r="D10" s="167"/>
      <c r="E10" s="167"/>
    </row>
    <row r="11" spans="1:8" x14ac:dyDescent="0.2">
      <c r="A11" s="318" t="s">
        <v>342</v>
      </c>
      <c r="B11" s="321"/>
      <c r="C11" s="167"/>
      <c r="D11" s="167"/>
      <c r="E11" s="167"/>
    </row>
    <row r="12" spans="1:8" x14ac:dyDescent="0.2">
      <c r="A12" s="322" t="s">
        <v>340</v>
      </c>
      <c r="B12" s="167"/>
      <c r="C12" s="167"/>
      <c r="D12" s="167"/>
      <c r="E12" s="167"/>
    </row>
    <row r="13" spans="1:8" ht="13.5" thickBot="1" x14ac:dyDescent="0.25">
      <c r="A13" s="167"/>
      <c r="B13" s="167"/>
      <c r="C13" s="167"/>
      <c r="D13" s="167"/>
      <c r="E13" s="167"/>
    </row>
    <row r="14" spans="1:8" ht="45" x14ac:dyDescent="0.25">
      <c r="A14" s="339" t="s">
        <v>94</v>
      </c>
      <c r="B14" s="411" t="s">
        <v>51</v>
      </c>
      <c r="C14" s="411" t="s">
        <v>6</v>
      </c>
      <c r="D14" s="411" t="s">
        <v>5</v>
      </c>
      <c r="E14" s="412" t="s">
        <v>93</v>
      </c>
      <c r="H14" s="178"/>
    </row>
    <row r="15" spans="1:8" ht="21.75" customHeight="1" x14ac:dyDescent="0.2">
      <c r="A15" s="361" t="s">
        <v>105</v>
      </c>
      <c r="B15" s="348"/>
      <c r="C15" s="349"/>
      <c r="D15" s="350"/>
      <c r="E15" s="362"/>
    </row>
    <row r="16" spans="1:8" ht="37.5" customHeight="1" x14ac:dyDescent="0.2">
      <c r="A16" s="37"/>
      <c r="B16" s="129" t="s">
        <v>269</v>
      </c>
      <c r="C16" s="139"/>
      <c r="D16" s="140"/>
      <c r="E16" s="326">
        <f>(+D16*C16)</f>
        <v>0</v>
      </c>
    </row>
    <row r="17" spans="1:8" ht="37.5" customHeight="1" x14ac:dyDescent="0.2">
      <c r="A17" s="25"/>
      <c r="B17" s="133"/>
      <c r="C17" s="21"/>
      <c r="D17" s="27"/>
      <c r="E17" s="326">
        <f t="shared" ref="E17:E27" si="0">(+D17*C17)</f>
        <v>0</v>
      </c>
    </row>
    <row r="18" spans="1:8" ht="37.5" customHeight="1" x14ac:dyDescent="0.2">
      <c r="A18" s="25"/>
      <c r="B18" s="133"/>
      <c r="C18" s="21"/>
      <c r="D18" s="27"/>
      <c r="E18" s="326">
        <f t="shared" si="0"/>
        <v>0</v>
      </c>
    </row>
    <row r="19" spans="1:8" ht="37.5" customHeight="1" x14ac:dyDescent="0.2">
      <c r="A19" s="38"/>
      <c r="B19" s="115" t="s">
        <v>270</v>
      </c>
      <c r="C19" s="39"/>
      <c r="D19" s="40"/>
      <c r="E19" s="363">
        <f>SUM(E16:E18)</f>
        <v>0</v>
      </c>
    </row>
    <row r="20" spans="1:8" ht="21.75" customHeight="1" x14ac:dyDescent="0.2">
      <c r="A20" s="361" t="s">
        <v>106</v>
      </c>
      <c r="B20" s="348"/>
      <c r="C20" s="349"/>
      <c r="D20" s="350"/>
      <c r="E20" s="362"/>
    </row>
    <row r="21" spans="1:8" ht="37.5" customHeight="1" x14ac:dyDescent="0.2">
      <c r="A21" s="22"/>
      <c r="B21" s="129" t="s">
        <v>271</v>
      </c>
      <c r="C21" s="139"/>
      <c r="D21" s="140"/>
      <c r="E21" s="326">
        <f t="shared" si="0"/>
        <v>0</v>
      </c>
    </row>
    <row r="22" spans="1:8" ht="37.5" customHeight="1" x14ac:dyDescent="0.2">
      <c r="A22" s="41"/>
      <c r="B22" s="133"/>
      <c r="C22" s="21"/>
      <c r="D22" s="27"/>
      <c r="E22" s="326">
        <f t="shared" si="0"/>
        <v>0</v>
      </c>
    </row>
    <row r="23" spans="1:8" ht="37.5" customHeight="1" x14ac:dyDescent="0.2">
      <c r="A23" s="41"/>
      <c r="B23" s="133"/>
      <c r="C23" s="21"/>
      <c r="D23" s="27"/>
      <c r="E23" s="326">
        <f t="shared" si="0"/>
        <v>0</v>
      </c>
    </row>
    <row r="24" spans="1:8" ht="37.5" customHeight="1" x14ac:dyDescent="0.2">
      <c r="A24" s="41"/>
      <c r="B24" s="115" t="s">
        <v>272</v>
      </c>
      <c r="C24" s="21"/>
      <c r="D24" s="27"/>
      <c r="E24" s="363">
        <f>SUM(E21:E23)</f>
        <v>0</v>
      </c>
    </row>
    <row r="25" spans="1:8" ht="37.5" customHeight="1" x14ac:dyDescent="0.2">
      <c r="A25" s="128" t="s">
        <v>273</v>
      </c>
      <c r="B25" s="119"/>
      <c r="C25" s="120"/>
      <c r="D25" s="121"/>
      <c r="E25" s="122"/>
    </row>
    <row r="26" spans="1:8" ht="37.5" customHeight="1" x14ac:dyDescent="0.2">
      <c r="A26" s="25"/>
      <c r="B26" s="129"/>
      <c r="C26" s="138"/>
      <c r="D26" s="137"/>
      <c r="E26" s="326">
        <f t="shared" si="0"/>
        <v>0</v>
      </c>
    </row>
    <row r="27" spans="1:8" ht="37.5" customHeight="1" x14ac:dyDescent="0.2">
      <c r="A27" s="41"/>
      <c r="B27" s="98"/>
      <c r="C27" s="21"/>
      <c r="D27" s="27"/>
      <c r="E27" s="326">
        <f t="shared" si="0"/>
        <v>0</v>
      </c>
    </row>
    <row r="28" spans="1:8" ht="37.5" customHeight="1" thickBot="1" x14ac:dyDescent="0.25">
      <c r="A28" s="42"/>
      <c r="B28" s="118" t="s">
        <v>274</v>
      </c>
      <c r="C28" s="43"/>
      <c r="D28" s="28"/>
      <c r="E28" s="364">
        <f>SUM(E26:E27)</f>
        <v>0</v>
      </c>
      <c r="H28" s="239"/>
    </row>
    <row r="29" spans="1:8" ht="26.25" customHeight="1" thickBot="1" x14ac:dyDescent="0.25">
      <c r="A29" s="175"/>
      <c r="D29" s="334" t="s">
        <v>151</v>
      </c>
      <c r="E29" s="105">
        <f>+E19+E24+E28</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4338"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4338"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H29"/>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72</v>
      </c>
      <c r="B8" s="447"/>
      <c r="C8" s="447"/>
      <c r="D8" s="447"/>
      <c r="E8" s="448"/>
    </row>
    <row r="9" spans="1:8" x14ac:dyDescent="0.2">
      <c r="A9" s="236"/>
      <c r="B9" s="236"/>
      <c r="C9" s="167"/>
      <c r="D9" s="167"/>
      <c r="E9" s="167"/>
    </row>
    <row r="10" spans="1:8" x14ac:dyDescent="0.2">
      <c r="A10" s="318" t="s">
        <v>169</v>
      </c>
      <c r="B10" s="319"/>
      <c r="C10" s="167"/>
      <c r="D10" s="167"/>
      <c r="E10" s="167"/>
    </row>
    <row r="11" spans="1:8" x14ac:dyDescent="0.2">
      <c r="A11" s="365" t="s">
        <v>168</v>
      </c>
      <c r="B11" s="321"/>
      <c r="C11" s="167"/>
      <c r="D11" s="167"/>
      <c r="E11" s="167"/>
    </row>
    <row r="12" spans="1:8" x14ac:dyDescent="0.2">
      <c r="A12" s="319"/>
      <c r="B12" s="321"/>
      <c r="C12" s="167"/>
      <c r="D12" s="167"/>
      <c r="E12" s="167"/>
    </row>
    <row r="13" spans="1:8" x14ac:dyDescent="0.2">
      <c r="A13" s="322" t="s">
        <v>340</v>
      </c>
      <c r="B13" s="167"/>
      <c r="C13" s="167"/>
      <c r="D13" s="167"/>
      <c r="E13" s="167"/>
    </row>
    <row r="14" spans="1:8" ht="13.5" thickBot="1" x14ac:dyDescent="0.25">
      <c r="A14" s="167"/>
      <c r="B14" s="167"/>
      <c r="C14" s="167"/>
      <c r="D14" s="167"/>
      <c r="E14" s="167"/>
    </row>
    <row r="15" spans="1:8" ht="45.75" thickBot="1" x14ac:dyDescent="0.3">
      <c r="A15" s="339" t="s">
        <v>94</v>
      </c>
      <c r="B15" s="411" t="s">
        <v>51</v>
      </c>
      <c r="C15" s="411" t="s">
        <v>6</v>
      </c>
      <c r="D15" s="411" t="s">
        <v>5</v>
      </c>
      <c r="E15" s="412" t="s">
        <v>93</v>
      </c>
      <c r="H15" s="178"/>
    </row>
    <row r="16" spans="1:8" x14ac:dyDescent="0.2">
      <c r="A16" s="127" t="s">
        <v>220</v>
      </c>
      <c r="B16" s="123"/>
      <c r="C16" s="124"/>
      <c r="D16" s="125"/>
      <c r="E16" s="126"/>
    </row>
    <row r="17" spans="1:8" ht="42.75" customHeight="1" x14ac:dyDescent="0.2">
      <c r="A17" s="25"/>
      <c r="B17" s="129" t="s">
        <v>317</v>
      </c>
      <c r="C17" s="139"/>
      <c r="D17" s="140"/>
      <c r="E17" s="354">
        <f>(+D17*C17)</f>
        <v>0</v>
      </c>
    </row>
    <row r="18" spans="1:8" ht="42.75" customHeight="1" x14ac:dyDescent="0.2">
      <c r="A18" s="25"/>
      <c r="B18" s="133"/>
      <c r="C18" s="136"/>
      <c r="D18" s="137"/>
      <c r="E18" s="354">
        <f t="shared" ref="E18:E27" si="0">(+D18*C18)</f>
        <v>0</v>
      </c>
    </row>
    <row r="19" spans="1:8" ht="42.75" customHeight="1" x14ac:dyDescent="0.2">
      <c r="A19" s="41"/>
      <c r="B19" s="115" t="s">
        <v>275</v>
      </c>
      <c r="C19" s="21"/>
      <c r="D19" s="27"/>
      <c r="E19" s="355">
        <f>SUM(E17:E18)</f>
        <v>0</v>
      </c>
    </row>
    <row r="20" spans="1:8" x14ac:dyDescent="0.2">
      <c r="A20" s="128" t="s">
        <v>221</v>
      </c>
      <c r="B20" s="119"/>
      <c r="C20" s="120"/>
      <c r="D20" s="121"/>
      <c r="E20" s="122"/>
    </row>
    <row r="21" spans="1:8" ht="42.75" customHeight="1" x14ac:dyDescent="0.2">
      <c r="A21" s="41"/>
      <c r="B21" s="133" t="s">
        <v>276</v>
      </c>
      <c r="C21" s="139"/>
      <c r="D21" s="140"/>
      <c r="E21" s="354">
        <f t="shared" si="0"/>
        <v>0</v>
      </c>
    </row>
    <row r="22" spans="1:8" ht="42.75" customHeight="1" x14ac:dyDescent="0.2">
      <c r="A22" s="41"/>
      <c r="B22" s="133" t="s">
        <v>277</v>
      </c>
      <c r="C22" s="139"/>
      <c r="D22" s="140"/>
      <c r="E22" s="354">
        <f t="shared" si="0"/>
        <v>0</v>
      </c>
    </row>
    <row r="23" spans="1:8" ht="42.75" customHeight="1" x14ac:dyDescent="0.2">
      <c r="A23" s="41"/>
      <c r="B23" s="133" t="s">
        <v>278</v>
      </c>
      <c r="C23" s="139"/>
      <c r="D23" s="140"/>
      <c r="E23" s="354">
        <f t="shared" si="0"/>
        <v>0</v>
      </c>
    </row>
    <row r="24" spans="1:8" ht="42.75" customHeight="1" x14ac:dyDescent="0.2">
      <c r="A24" s="41"/>
      <c r="B24" s="133" t="s">
        <v>279</v>
      </c>
      <c r="C24" s="138"/>
      <c r="D24" s="137"/>
      <c r="E24" s="354">
        <f t="shared" si="0"/>
        <v>0</v>
      </c>
    </row>
    <row r="25" spans="1:8" ht="42.75" customHeight="1" x14ac:dyDescent="0.2">
      <c r="A25" s="41"/>
      <c r="B25" s="133" t="s">
        <v>280</v>
      </c>
      <c r="C25" s="138"/>
      <c r="D25" s="137"/>
      <c r="E25" s="354">
        <f t="shared" si="0"/>
        <v>0</v>
      </c>
    </row>
    <row r="26" spans="1:8" ht="42.75" customHeight="1" x14ac:dyDescent="0.2">
      <c r="A26" s="41"/>
      <c r="B26" s="133"/>
      <c r="C26" s="138"/>
      <c r="D26" s="137"/>
      <c r="E26" s="354">
        <f t="shared" si="0"/>
        <v>0</v>
      </c>
    </row>
    <row r="27" spans="1:8" ht="42.75" customHeight="1" x14ac:dyDescent="0.2">
      <c r="A27" s="41"/>
      <c r="B27" s="133"/>
      <c r="C27" s="138"/>
      <c r="D27" s="137"/>
      <c r="E27" s="354">
        <f t="shared" si="0"/>
        <v>0</v>
      </c>
    </row>
    <row r="28" spans="1:8" ht="42.75" customHeight="1" thickBot="1" x14ac:dyDescent="0.25">
      <c r="A28" s="42"/>
      <c r="B28" s="118" t="s">
        <v>281</v>
      </c>
      <c r="C28" s="43"/>
      <c r="D28" s="28"/>
      <c r="E28" s="360">
        <f>SUM(E21:E27)</f>
        <v>0</v>
      </c>
      <c r="H28" s="239"/>
    </row>
    <row r="29" spans="1:8" ht="26.25" customHeight="1" thickBot="1" x14ac:dyDescent="0.25">
      <c r="A29" s="175"/>
      <c r="D29" s="334" t="s">
        <v>151</v>
      </c>
      <c r="E29" s="330">
        <f>+E19+E28</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5362"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5362"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H32"/>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8" x14ac:dyDescent="0.2">
      <c r="A1" s="167"/>
      <c r="B1" s="167"/>
      <c r="C1" s="167"/>
      <c r="D1" s="167"/>
      <c r="E1" s="250">
        <f>'Program Annual Budget'!$D$7</f>
        <v>0</v>
      </c>
    </row>
    <row r="2" spans="1:8" x14ac:dyDescent="0.2">
      <c r="A2" s="167"/>
      <c r="B2" s="167"/>
      <c r="C2" s="167"/>
      <c r="D2" s="167"/>
      <c r="E2" s="250">
        <f>'Program Annual Budget'!$D$8</f>
        <v>0</v>
      </c>
    </row>
    <row r="3" spans="1:8" x14ac:dyDescent="0.2">
      <c r="A3" s="167"/>
      <c r="B3" s="167"/>
      <c r="C3" s="167"/>
      <c r="D3" s="167"/>
      <c r="E3" s="250" t="str">
        <f>'Program Annual Budget'!$D$9</f>
        <v>ECA-C6-ITN-DIV-FY21</v>
      </c>
    </row>
    <row r="4" spans="1:8" x14ac:dyDescent="0.2">
      <c r="A4" s="167"/>
      <c r="B4" s="167"/>
      <c r="C4" s="167"/>
      <c r="D4" s="167"/>
      <c r="E4" s="167"/>
    </row>
    <row r="5" spans="1:8" x14ac:dyDescent="0.2">
      <c r="A5" s="167"/>
      <c r="B5" s="167"/>
      <c r="C5" s="167"/>
      <c r="D5" s="167"/>
      <c r="E5" s="250" t="str">
        <f>"Budget Version - "&amp;'Program Annual Budget'!$G$10</f>
        <v>Budget Version - Original</v>
      </c>
    </row>
    <row r="6" spans="1:8" x14ac:dyDescent="0.2">
      <c r="A6" s="167"/>
      <c r="B6" s="167"/>
      <c r="C6" s="167"/>
      <c r="D6" s="167"/>
      <c r="E6" s="317">
        <f>'Program Annual Budget'!$H$10</f>
        <v>0</v>
      </c>
    </row>
    <row r="7" spans="1:8" ht="13.5" thickBot="1" x14ac:dyDescent="0.25">
      <c r="A7" s="167"/>
      <c r="B7" s="167"/>
      <c r="C7" s="167"/>
      <c r="D7" s="167"/>
      <c r="E7" s="167"/>
    </row>
    <row r="8" spans="1:8" ht="21" thickBot="1" x14ac:dyDescent="0.35">
      <c r="A8" s="446" t="s">
        <v>73</v>
      </c>
      <c r="B8" s="447"/>
      <c r="C8" s="447"/>
      <c r="D8" s="447"/>
      <c r="E8" s="448"/>
    </row>
    <row r="9" spans="1:8" x14ac:dyDescent="0.2">
      <c r="A9" s="236"/>
      <c r="B9" s="236"/>
      <c r="C9" s="167"/>
      <c r="D9" s="167"/>
      <c r="E9" s="167"/>
    </row>
    <row r="10" spans="1:8" x14ac:dyDescent="0.2">
      <c r="A10" s="236" t="s">
        <v>74</v>
      </c>
      <c r="B10" s="319"/>
      <c r="C10" s="167"/>
      <c r="D10" s="167"/>
      <c r="E10" s="167"/>
    </row>
    <row r="11" spans="1:8" x14ac:dyDescent="0.2">
      <c r="A11" s="366" t="s">
        <v>125</v>
      </c>
      <c r="B11" s="367"/>
      <c r="C11" s="291"/>
      <c r="D11" s="291"/>
      <c r="E11" s="291"/>
    </row>
    <row r="12" spans="1:8" x14ac:dyDescent="0.2">
      <c r="A12" s="366" t="s">
        <v>164</v>
      </c>
      <c r="B12" s="291"/>
      <c r="C12" s="291"/>
      <c r="D12" s="291"/>
      <c r="E12" s="291"/>
    </row>
    <row r="13" spans="1:8" x14ac:dyDescent="0.2">
      <c r="A13" s="318" t="s">
        <v>165</v>
      </c>
      <c r="B13" s="167"/>
      <c r="C13" s="167"/>
      <c r="D13" s="167"/>
      <c r="E13" s="167"/>
    </row>
    <row r="14" spans="1:8" ht="13.5" thickBot="1" x14ac:dyDescent="0.25">
      <c r="A14" s="318"/>
      <c r="B14" s="167"/>
      <c r="C14" s="167"/>
      <c r="D14" s="167"/>
      <c r="E14" s="167"/>
    </row>
    <row r="15" spans="1:8" ht="45.75" thickBot="1" x14ac:dyDescent="0.3">
      <c r="A15" s="339" t="s">
        <v>94</v>
      </c>
      <c r="B15" s="411" t="s">
        <v>51</v>
      </c>
      <c r="C15" s="411" t="s">
        <v>6</v>
      </c>
      <c r="D15" s="411" t="s">
        <v>5</v>
      </c>
      <c r="E15" s="412" t="s">
        <v>93</v>
      </c>
      <c r="H15" s="178"/>
    </row>
    <row r="16" spans="1:8" x14ac:dyDescent="0.2">
      <c r="A16" s="127" t="s">
        <v>222</v>
      </c>
      <c r="B16" s="123"/>
      <c r="C16" s="124"/>
      <c r="D16" s="125"/>
      <c r="E16" s="126"/>
    </row>
    <row r="17" spans="1:8" ht="42.75" customHeight="1" x14ac:dyDescent="0.2">
      <c r="A17" s="26"/>
      <c r="B17" s="129" t="s">
        <v>320</v>
      </c>
      <c r="C17" s="139"/>
      <c r="D17" s="140"/>
      <c r="E17" s="354">
        <f>(+D17*C17)</f>
        <v>0</v>
      </c>
    </row>
    <row r="18" spans="1:8" ht="42.75" customHeight="1" x14ac:dyDescent="0.2">
      <c r="A18" s="26"/>
      <c r="B18" s="133" t="s">
        <v>282</v>
      </c>
      <c r="C18" s="138"/>
      <c r="D18" s="137"/>
      <c r="E18" s="354">
        <f t="shared" ref="E18:E30" si="0">(+D18*C18)</f>
        <v>0</v>
      </c>
    </row>
    <row r="19" spans="1:8" ht="42.75" customHeight="1" x14ac:dyDescent="0.2">
      <c r="A19" s="37"/>
      <c r="B19" s="97"/>
      <c r="C19" s="23"/>
      <c r="D19" s="27"/>
      <c r="E19" s="354">
        <f t="shared" si="0"/>
        <v>0</v>
      </c>
    </row>
    <row r="20" spans="1:8" ht="42.75" customHeight="1" x14ac:dyDescent="0.2">
      <c r="A20" s="41"/>
      <c r="B20" s="115" t="s">
        <v>283</v>
      </c>
      <c r="C20" s="21"/>
      <c r="D20" s="27"/>
      <c r="E20" s="355">
        <f>SUM(E17:E19)</f>
        <v>0</v>
      </c>
    </row>
    <row r="21" spans="1:8" x14ac:dyDescent="0.2">
      <c r="A21" s="128" t="s">
        <v>284</v>
      </c>
      <c r="B21" s="119"/>
      <c r="C21" s="120"/>
      <c r="D21" s="121"/>
      <c r="E21" s="122"/>
    </row>
    <row r="22" spans="1:8" ht="42.75" customHeight="1" x14ac:dyDescent="0.2">
      <c r="A22" s="41"/>
      <c r="B22" s="133"/>
      <c r="C22" s="138"/>
      <c r="D22" s="137"/>
      <c r="E22" s="354">
        <f t="shared" si="0"/>
        <v>0</v>
      </c>
    </row>
    <row r="23" spans="1:8" ht="42.75" customHeight="1" x14ac:dyDescent="0.2">
      <c r="A23" s="41"/>
      <c r="B23" s="133"/>
      <c r="C23" s="21"/>
      <c r="D23" s="27"/>
      <c r="E23" s="354">
        <f t="shared" si="0"/>
        <v>0</v>
      </c>
    </row>
    <row r="24" spans="1:8" ht="42.75" customHeight="1" x14ac:dyDescent="0.2">
      <c r="A24" s="41"/>
      <c r="B24" s="98"/>
      <c r="C24" s="21"/>
      <c r="D24" s="27"/>
      <c r="E24" s="354">
        <f t="shared" si="0"/>
        <v>0</v>
      </c>
    </row>
    <row r="25" spans="1:8" ht="42.75" customHeight="1" x14ac:dyDescent="0.2">
      <c r="A25" s="41"/>
      <c r="B25" s="116" t="s">
        <v>285</v>
      </c>
      <c r="C25" s="21"/>
      <c r="D25" s="27"/>
      <c r="E25" s="355">
        <f>SUM(E22:E24)</f>
        <v>0</v>
      </c>
    </row>
    <row r="26" spans="1:8" x14ac:dyDescent="0.2">
      <c r="A26" s="128" t="s">
        <v>223</v>
      </c>
      <c r="B26" s="119"/>
      <c r="C26" s="120"/>
      <c r="D26" s="121"/>
      <c r="E26" s="122"/>
    </row>
    <row r="27" spans="1:8" ht="42.75" customHeight="1" x14ac:dyDescent="0.2">
      <c r="A27" s="41"/>
      <c r="B27" s="133" t="s">
        <v>319</v>
      </c>
      <c r="C27" s="139"/>
      <c r="D27" s="140"/>
      <c r="E27" s="354">
        <f t="shared" si="0"/>
        <v>0</v>
      </c>
    </row>
    <row r="28" spans="1:8" ht="57" customHeight="1" x14ac:dyDescent="0.2">
      <c r="A28" s="41"/>
      <c r="B28" s="133" t="s">
        <v>318</v>
      </c>
      <c r="C28" s="138"/>
      <c r="D28" s="137"/>
      <c r="E28" s="354">
        <f t="shared" si="0"/>
        <v>0</v>
      </c>
    </row>
    <row r="29" spans="1:8" ht="57" customHeight="1" x14ac:dyDescent="0.2">
      <c r="A29" s="41"/>
      <c r="B29" s="133" t="s">
        <v>321</v>
      </c>
      <c r="C29" s="138"/>
      <c r="D29" s="137"/>
      <c r="E29" s="354">
        <f t="shared" si="0"/>
        <v>0</v>
      </c>
    </row>
    <row r="30" spans="1:8" ht="69.75" customHeight="1" x14ac:dyDescent="0.2">
      <c r="A30" s="41"/>
      <c r="B30" s="133"/>
      <c r="C30" s="138"/>
      <c r="D30" s="137"/>
      <c r="E30" s="354">
        <f t="shared" si="0"/>
        <v>0</v>
      </c>
    </row>
    <row r="31" spans="1:8" ht="42.75" customHeight="1" thickBot="1" x14ac:dyDescent="0.25">
      <c r="A31" s="42"/>
      <c r="B31" s="118" t="s">
        <v>286</v>
      </c>
      <c r="C31" s="43"/>
      <c r="D31" s="28"/>
      <c r="E31" s="357">
        <f>SUM(E27:E30)</f>
        <v>0</v>
      </c>
      <c r="H31" s="239"/>
    </row>
    <row r="32" spans="1:8" ht="26.25" customHeight="1" thickBot="1" x14ac:dyDescent="0.25">
      <c r="A32" s="175"/>
      <c r="D32" s="334" t="s">
        <v>151</v>
      </c>
      <c r="E32" s="105">
        <f>+E20+E25+E31</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6386"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6386"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31"/>
  <sheetViews>
    <sheetView workbookViewId="0">
      <selection activeCell="H14" sqref="H14"/>
    </sheetView>
  </sheetViews>
  <sheetFormatPr defaultRowHeight="12.75" x14ac:dyDescent="0.2"/>
  <cols>
    <col min="1" max="1" width="16.28515625" style="100" customWidth="1"/>
    <col min="2" max="2" width="39.7109375" style="100" customWidth="1"/>
    <col min="3" max="3" width="12" style="100" bestFit="1" customWidth="1"/>
    <col min="4" max="4" width="11.42578125" style="100" customWidth="1"/>
    <col min="5" max="5" width="17" style="100" customWidth="1"/>
    <col min="6" max="16384" width="9.140625" style="100"/>
  </cols>
  <sheetData>
    <row r="1" spans="1:8" x14ac:dyDescent="0.2">
      <c r="A1" s="104"/>
      <c r="B1" s="104"/>
      <c r="C1" s="104"/>
      <c r="D1" s="104"/>
      <c r="E1" s="250">
        <f>'Program Annual Budget'!$D$7</f>
        <v>0</v>
      </c>
    </row>
    <row r="2" spans="1:8" x14ac:dyDescent="0.2">
      <c r="A2" s="104"/>
      <c r="B2" s="104"/>
      <c r="C2" s="104"/>
      <c r="D2" s="104"/>
      <c r="E2" s="250">
        <f>'Program Annual Budget'!$D$8</f>
        <v>0</v>
      </c>
    </row>
    <row r="3" spans="1:8" x14ac:dyDescent="0.2">
      <c r="A3" s="104"/>
      <c r="B3" s="104"/>
      <c r="C3" s="104"/>
      <c r="D3" s="104"/>
      <c r="E3" s="250" t="str">
        <f>'Program Annual Budget'!$D$9</f>
        <v>ECA-C6-ITN-DIV-FY21</v>
      </c>
    </row>
    <row r="4" spans="1:8" x14ac:dyDescent="0.2">
      <c r="A4" s="104"/>
      <c r="B4" s="104"/>
      <c r="C4" s="104"/>
      <c r="D4" s="104"/>
      <c r="E4" s="167"/>
    </row>
    <row r="5" spans="1:8" x14ac:dyDescent="0.2">
      <c r="A5" s="104"/>
      <c r="B5" s="104"/>
      <c r="C5" s="104"/>
      <c r="D5" s="104"/>
      <c r="E5" s="250" t="str">
        <f>"Budget Version - "&amp;'Program Annual Budget'!$G$10</f>
        <v>Budget Version - Original</v>
      </c>
    </row>
    <row r="6" spans="1:8" x14ac:dyDescent="0.2">
      <c r="A6" s="104"/>
      <c r="B6" s="104"/>
      <c r="C6" s="104"/>
      <c r="D6" s="104"/>
      <c r="E6" s="317">
        <f>'Program Annual Budget'!$H$10</f>
        <v>0</v>
      </c>
    </row>
    <row r="7" spans="1:8" ht="13.5" thickBot="1" x14ac:dyDescent="0.25">
      <c r="A7" s="104"/>
      <c r="B7" s="104"/>
      <c r="C7" s="104"/>
      <c r="D7" s="104"/>
      <c r="E7" s="104"/>
    </row>
    <row r="8" spans="1:8" ht="21" thickBot="1" x14ac:dyDescent="0.35">
      <c r="A8" s="449" t="s">
        <v>287</v>
      </c>
      <c r="B8" s="450"/>
      <c r="C8" s="450"/>
      <c r="D8" s="450"/>
      <c r="E8" s="451"/>
    </row>
    <row r="9" spans="1:8" x14ac:dyDescent="0.2">
      <c r="A9" s="102"/>
      <c r="B9" s="102"/>
      <c r="C9" s="104"/>
      <c r="D9" s="104"/>
      <c r="E9" s="104"/>
    </row>
    <row r="10" spans="1:8" x14ac:dyDescent="0.2">
      <c r="A10" s="102" t="s">
        <v>288</v>
      </c>
      <c r="B10" s="107"/>
      <c r="C10" s="104"/>
      <c r="D10" s="104"/>
      <c r="E10" s="104"/>
    </row>
    <row r="11" spans="1:8" x14ac:dyDescent="0.2">
      <c r="A11" s="113" t="s">
        <v>324</v>
      </c>
      <c r="B11" s="113"/>
      <c r="C11" s="111"/>
      <c r="D11" s="111"/>
      <c r="E11" s="111"/>
    </row>
    <row r="12" spans="1:8" x14ac:dyDescent="0.2">
      <c r="A12" s="113"/>
      <c r="B12" s="111"/>
      <c r="C12" s="111"/>
      <c r="D12" s="111"/>
      <c r="E12" s="111"/>
    </row>
    <row r="13" spans="1:8" x14ac:dyDescent="0.2">
      <c r="A13" s="102"/>
      <c r="B13" s="104"/>
      <c r="C13" s="104"/>
      <c r="D13" s="104"/>
      <c r="E13" s="104"/>
    </row>
    <row r="14" spans="1:8" ht="13.5" thickBot="1" x14ac:dyDescent="0.25">
      <c r="A14" s="102"/>
      <c r="B14" s="104"/>
      <c r="C14" s="104"/>
      <c r="D14" s="104"/>
      <c r="E14" s="104"/>
    </row>
    <row r="15" spans="1:8" ht="45.75" thickBot="1" x14ac:dyDescent="0.3">
      <c r="A15" s="108" t="s">
        <v>94</v>
      </c>
      <c r="B15" s="413" t="s">
        <v>51</v>
      </c>
      <c r="C15" s="413" t="s">
        <v>6</v>
      </c>
      <c r="D15" s="413" t="s">
        <v>5</v>
      </c>
      <c r="E15" s="414" t="s">
        <v>93</v>
      </c>
      <c r="H15" s="101"/>
    </row>
    <row r="16" spans="1:8" x14ac:dyDescent="0.2">
      <c r="A16" s="127" t="s">
        <v>225</v>
      </c>
      <c r="B16" s="123"/>
      <c r="C16" s="124"/>
      <c r="D16" s="125"/>
      <c r="E16" s="126"/>
    </row>
    <row r="17" spans="1:5" ht="42.75" customHeight="1" x14ac:dyDescent="0.2">
      <c r="A17" s="130"/>
      <c r="B17" s="133" t="s">
        <v>322</v>
      </c>
      <c r="C17" s="138"/>
      <c r="D17" s="137"/>
      <c r="E17" s="109">
        <f>(+D17*C17)</f>
        <v>0</v>
      </c>
    </row>
    <row r="18" spans="1:5" ht="42.75" customHeight="1" x14ac:dyDescent="0.2">
      <c r="A18" s="130"/>
      <c r="B18" s="129"/>
      <c r="C18" s="139"/>
      <c r="D18" s="24"/>
      <c r="E18" s="109">
        <f>(+D18*C18)</f>
        <v>0</v>
      </c>
    </row>
    <row r="19" spans="1:5" ht="42.75" customHeight="1" x14ac:dyDescent="0.2">
      <c r="A19" s="131"/>
      <c r="B19" s="133"/>
      <c r="C19" s="138"/>
      <c r="D19" s="27"/>
      <c r="E19" s="109">
        <f>(+D19*C19)</f>
        <v>0</v>
      </c>
    </row>
    <row r="20" spans="1:5" ht="42.75" customHeight="1" x14ac:dyDescent="0.2">
      <c r="A20" s="114"/>
      <c r="B20" s="115" t="s">
        <v>289</v>
      </c>
      <c r="C20" s="117"/>
      <c r="D20" s="40"/>
      <c r="E20" s="112">
        <f>SUM(E17:E19)</f>
        <v>0</v>
      </c>
    </row>
    <row r="21" spans="1:5" x14ac:dyDescent="0.2">
      <c r="A21" s="128" t="s">
        <v>226</v>
      </c>
      <c r="B21" s="119"/>
      <c r="C21" s="120"/>
      <c r="D21" s="121"/>
      <c r="E21" s="122"/>
    </row>
    <row r="22" spans="1:5" ht="42.75" customHeight="1" x14ac:dyDescent="0.2">
      <c r="A22" s="99"/>
      <c r="B22" s="133" t="s">
        <v>323</v>
      </c>
      <c r="C22" s="138"/>
      <c r="D22" s="137"/>
      <c r="E22" s="109">
        <f t="shared" ref="E22:E29" si="0">(+D22*C22)</f>
        <v>0</v>
      </c>
    </row>
    <row r="23" spans="1:5" ht="42.75" customHeight="1" x14ac:dyDescent="0.2">
      <c r="A23" s="99"/>
      <c r="B23" s="133"/>
      <c r="C23" s="139"/>
      <c r="D23" s="24"/>
      <c r="E23" s="109">
        <f t="shared" si="0"/>
        <v>0</v>
      </c>
    </row>
    <row r="24" spans="1:5" ht="42.75" customHeight="1" x14ac:dyDescent="0.2">
      <c r="A24" s="99"/>
      <c r="B24" s="133"/>
      <c r="C24" s="138"/>
      <c r="D24" s="27"/>
      <c r="E24" s="109">
        <f t="shared" si="0"/>
        <v>0</v>
      </c>
    </row>
    <row r="25" spans="1:5" ht="42.75" customHeight="1" x14ac:dyDescent="0.2">
      <c r="A25" s="99"/>
      <c r="B25" s="116" t="s">
        <v>290</v>
      </c>
      <c r="C25" s="138"/>
      <c r="D25" s="27"/>
      <c r="E25" s="110">
        <f>SUM(E22:E24)</f>
        <v>0</v>
      </c>
    </row>
    <row r="26" spans="1:5" x14ac:dyDescent="0.2">
      <c r="A26" s="128" t="s">
        <v>227</v>
      </c>
      <c r="B26" s="119"/>
      <c r="C26" s="120"/>
      <c r="D26" s="121"/>
      <c r="E26" s="122"/>
    </row>
    <row r="27" spans="1:5" ht="42.75" customHeight="1" x14ac:dyDescent="0.2">
      <c r="A27" s="99"/>
      <c r="B27" s="133"/>
      <c r="C27" s="139"/>
      <c r="D27" s="140"/>
      <c r="E27" s="109">
        <f t="shared" si="0"/>
        <v>0</v>
      </c>
    </row>
    <row r="28" spans="1:5" ht="42.75" customHeight="1" x14ac:dyDescent="0.2">
      <c r="A28" s="99"/>
      <c r="B28" s="133"/>
      <c r="C28" s="139"/>
      <c r="D28" s="24"/>
      <c r="E28" s="109">
        <f t="shared" si="0"/>
        <v>0</v>
      </c>
    </row>
    <row r="29" spans="1:5" ht="42.75" customHeight="1" x14ac:dyDescent="0.2">
      <c r="A29" s="99"/>
      <c r="B29" s="133"/>
      <c r="C29" s="138"/>
      <c r="D29" s="27"/>
      <c r="E29" s="109">
        <f t="shared" si="0"/>
        <v>0</v>
      </c>
    </row>
    <row r="30" spans="1:5" ht="42.75" customHeight="1" thickBot="1" x14ac:dyDescent="0.25">
      <c r="A30" s="99"/>
      <c r="B30" s="116" t="s">
        <v>291</v>
      </c>
      <c r="C30" s="138"/>
      <c r="D30" s="27"/>
      <c r="E30" s="110">
        <f>SUM(E27:E29)</f>
        <v>0</v>
      </c>
    </row>
    <row r="31" spans="1:5" ht="26.25" customHeight="1" thickBot="1" x14ac:dyDescent="0.25">
      <c r="A31" s="103"/>
      <c r="D31" s="106" t="s">
        <v>151</v>
      </c>
      <c r="E31" s="105">
        <f>ROUND(+E20+E25+E30,2)</f>
        <v>0</v>
      </c>
    </row>
  </sheetData>
  <sheetProtection password="DBEE" sheet="1" objects="1" scenarios="1"/>
  <mergeCells count="1">
    <mergeCell ref="A8:E8"/>
  </mergeCells>
  <pageMargins left="0.73" right="0.3" top="0.27" bottom="0.26" header="0.3" footer="0.3"/>
  <pageSetup orientation="portrait" r:id="rId1"/>
  <drawing r:id="rId2"/>
  <legacyDrawing r:id="rId3"/>
  <oleObjects>
    <mc:AlternateContent xmlns:mc="http://schemas.openxmlformats.org/markup-compatibility/2006">
      <mc:Choice Requires="x14">
        <oleObject progId="Acrobat.Document.11" shapeId="17410"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7410"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H54"/>
  <sheetViews>
    <sheetView workbookViewId="0">
      <selection activeCell="H14" sqref="H14"/>
    </sheetView>
  </sheetViews>
  <sheetFormatPr defaultRowHeight="12.75" x14ac:dyDescent="0.2"/>
  <cols>
    <col min="1" max="1" width="16.28515625" style="144" customWidth="1"/>
    <col min="2" max="2" width="39.7109375" style="144" customWidth="1"/>
    <col min="3" max="3" width="12" style="144" bestFit="1" customWidth="1"/>
    <col min="4" max="4" width="11.42578125" style="144" customWidth="1"/>
    <col min="5" max="5" width="17" style="144" customWidth="1"/>
    <col min="6" max="16384" width="9.140625" style="144"/>
  </cols>
  <sheetData>
    <row r="1" spans="1:5" x14ac:dyDescent="0.2">
      <c r="A1" s="167"/>
      <c r="B1" s="167"/>
      <c r="C1" s="167"/>
      <c r="D1" s="167"/>
      <c r="E1" s="250">
        <f>'Program Annual Budget'!$D$7</f>
        <v>0</v>
      </c>
    </row>
    <row r="2" spans="1:5" x14ac:dyDescent="0.2">
      <c r="A2" s="167"/>
      <c r="B2" s="167"/>
      <c r="C2" s="167"/>
      <c r="D2" s="167"/>
      <c r="E2" s="250">
        <f>'Program Annual Budget'!$D$8</f>
        <v>0</v>
      </c>
    </row>
    <row r="3" spans="1:5" x14ac:dyDescent="0.2">
      <c r="A3" s="167"/>
      <c r="B3" s="167"/>
      <c r="C3" s="167"/>
      <c r="D3" s="167"/>
      <c r="E3" s="250" t="str">
        <f>'Program Annual Budget'!$D$9</f>
        <v>ECA-C6-ITN-DIV-FY21</v>
      </c>
    </row>
    <row r="4" spans="1:5" x14ac:dyDescent="0.2">
      <c r="A4" s="167"/>
      <c r="B4" s="167"/>
      <c r="C4" s="167"/>
      <c r="D4" s="167"/>
      <c r="E4" s="167"/>
    </row>
    <row r="5" spans="1:5" x14ac:dyDescent="0.2">
      <c r="A5" s="167"/>
      <c r="B5" s="167"/>
      <c r="C5" s="167"/>
      <c r="D5" s="167"/>
      <c r="E5" s="250" t="str">
        <f>"Budget Version - "&amp;'Program Annual Budget'!$G$10</f>
        <v>Budget Version - Original</v>
      </c>
    </row>
    <row r="6" spans="1:5" x14ac:dyDescent="0.2">
      <c r="A6" s="167"/>
      <c r="B6" s="167"/>
      <c r="C6" s="167"/>
      <c r="D6" s="167"/>
      <c r="E6" s="317">
        <f>'Program Annual Budget'!$H$10</f>
        <v>0</v>
      </c>
    </row>
    <row r="7" spans="1:5" ht="13.5" thickBot="1" x14ac:dyDescent="0.25">
      <c r="A7" s="167"/>
      <c r="B7" s="167"/>
      <c r="C7" s="167"/>
      <c r="D7" s="167"/>
      <c r="E7" s="167"/>
    </row>
    <row r="8" spans="1:5" ht="21" thickBot="1" x14ac:dyDescent="0.35">
      <c r="A8" s="446" t="s">
        <v>76</v>
      </c>
      <c r="B8" s="447"/>
      <c r="C8" s="447"/>
      <c r="D8" s="447"/>
      <c r="E8" s="448"/>
    </row>
    <row r="9" spans="1:5" x14ac:dyDescent="0.2">
      <c r="A9" s="236"/>
      <c r="B9" s="236"/>
      <c r="C9" s="167"/>
      <c r="D9" s="167"/>
      <c r="E9" s="167"/>
    </row>
    <row r="10" spans="1:5" x14ac:dyDescent="0.2">
      <c r="A10" s="102" t="s">
        <v>75</v>
      </c>
      <c r="B10" s="167"/>
      <c r="C10" s="167"/>
      <c r="D10" s="167"/>
      <c r="E10" s="167"/>
    </row>
    <row r="11" spans="1:5" x14ac:dyDescent="0.2">
      <c r="A11" s="102" t="s">
        <v>126</v>
      </c>
      <c r="B11" s="167"/>
      <c r="C11" s="167"/>
      <c r="D11" s="167"/>
      <c r="E11" s="167"/>
    </row>
    <row r="12" spans="1:5" x14ac:dyDescent="0.2">
      <c r="A12" s="102" t="s">
        <v>292</v>
      </c>
      <c r="B12" s="167"/>
      <c r="C12" s="167"/>
      <c r="D12" s="167"/>
      <c r="E12" s="167"/>
    </row>
    <row r="13" spans="1:5" x14ac:dyDescent="0.2">
      <c r="A13" s="104" t="s">
        <v>293</v>
      </c>
      <c r="B13" s="167"/>
      <c r="C13" s="167"/>
      <c r="D13" s="167"/>
      <c r="E13" s="167"/>
    </row>
    <row r="14" spans="1:5" x14ac:dyDescent="0.2">
      <c r="A14" s="167"/>
      <c r="B14" s="167"/>
      <c r="C14" s="167"/>
      <c r="D14" s="167"/>
      <c r="E14" s="167"/>
    </row>
    <row r="15" spans="1:5" x14ac:dyDescent="0.2">
      <c r="A15" s="373" t="s">
        <v>107</v>
      </c>
      <c r="B15" s="318" t="s">
        <v>173</v>
      </c>
      <c r="C15" s="167"/>
      <c r="D15" s="167"/>
      <c r="E15" s="167"/>
    </row>
    <row r="16" spans="1:5" x14ac:dyDescent="0.2">
      <c r="A16" s="373" t="s">
        <v>107</v>
      </c>
      <c r="B16" s="167" t="s">
        <v>77</v>
      </c>
      <c r="C16" s="167"/>
      <c r="D16" s="167"/>
      <c r="E16" s="167"/>
    </row>
    <row r="17" spans="1:5" x14ac:dyDescent="0.2">
      <c r="A17" s="373" t="s">
        <v>107</v>
      </c>
      <c r="B17" s="167" t="s">
        <v>78</v>
      </c>
      <c r="C17" s="167"/>
      <c r="D17" s="167"/>
      <c r="E17" s="167"/>
    </row>
    <row r="18" spans="1:5" x14ac:dyDescent="0.2">
      <c r="A18" s="373" t="s">
        <v>107</v>
      </c>
      <c r="B18" s="318" t="s">
        <v>174</v>
      </c>
      <c r="C18" s="167"/>
      <c r="D18" s="167"/>
      <c r="E18" s="167"/>
    </row>
    <row r="19" spans="1:5" x14ac:dyDescent="0.2">
      <c r="A19" s="373" t="s">
        <v>107</v>
      </c>
      <c r="B19" s="167" t="s">
        <v>172</v>
      </c>
      <c r="C19" s="167"/>
      <c r="D19" s="167"/>
      <c r="E19" s="167"/>
    </row>
    <row r="20" spans="1:5" x14ac:dyDescent="0.2">
      <c r="A20" s="373" t="s">
        <v>107</v>
      </c>
      <c r="B20" s="318" t="s">
        <v>207</v>
      </c>
      <c r="C20" s="167"/>
      <c r="D20" s="167"/>
      <c r="E20" s="167"/>
    </row>
    <row r="21" spans="1:5" x14ac:dyDescent="0.2">
      <c r="A21" s="373" t="s">
        <v>107</v>
      </c>
      <c r="B21" s="318" t="s">
        <v>208</v>
      </c>
      <c r="C21" s="167"/>
      <c r="D21" s="167"/>
      <c r="E21" s="167"/>
    </row>
    <row r="22" spans="1:5" x14ac:dyDescent="0.2">
      <c r="A22" s="373" t="s">
        <v>107</v>
      </c>
      <c r="B22" s="167" t="s">
        <v>79</v>
      </c>
      <c r="C22" s="167"/>
      <c r="D22" s="167"/>
      <c r="E22" s="167"/>
    </row>
    <row r="23" spans="1:5" x14ac:dyDescent="0.2">
      <c r="A23" s="373" t="s">
        <v>107</v>
      </c>
      <c r="B23" s="167" t="s">
        <v>80</v>
      </c>
      <c r="C23" s="167"/>
      <c r="D23" s="167"/>
      <c r="E23" s="167"/>
    </row>
    <row r="24" spans="1:5" x14ac:dyDescent="0.2">
      <c r="A24" s="373" t="s">
        <v>107</v>
      </c>
      <c r="B24" s="318" t="s">
        <v>180</v>
      </c>
      <c r="C24" s="167"/>
      <c r="D24" s="167"/>
      <c r="E24" s="167"/>
    </row>
    <row r="25" spans="1:5" x14ac:dyDescent="0.2">
      <c r="A25" s="373" t="s">
        <v>107</v>
      </c>
      <c r="B25" s="318" t="s">
        <v>170</v>
      </c>
      <c r="C25" s="167"/>
      <c r="D25" s="167"/>
      <c r="E25" s="167"/>
    </row>
    <row r="26" spans="1:5" x14ac:dyDescent="0.2">
      <c r="A26" s="373" t="s">
        <v>107</v>
      </c>
      <c r="B26" s="458" t="s">
        <v>81</v>
      </c>
      <c r="C26" s="458"/>
      <c r="D26" s="458"/>
      <c r="E26" s="458"/>
    </row>
    <row r="27" spans="1:5" x14ac:dyDescent="0.2">
      <c r="A27" s="373" t="s">
        <v>107</v>
      </c>
      <c r="B27" s="318" t="s">
        <v>171</v>
      </c>
      <c r="C27" s="167"/>
      <c r="D27" s="167"/>
      <c r="E27" s="167"/>
    </row>
    <row r="28" spans="1:5" x14ac:dyDescent="0.2">
      <c r="A28" s="167"/>
      <c r="B28" s="318" t="s">
        <v>127</v>
      </c>
      <c r="C28" s="167"/>
      <c r="D28" s="167"/>
      <c r="E28" s="167"/>
    </row>
    <row r="29" spans="1:5" ht="13.5" thickBot="1" x14ac:dyDescent="0.25">
      <c r="A29" s="167"/>
      <c r="B29" s="318"/>
      <c r="C29" s="167"/>
      <c r="D29" s="167"/>
      <c r="E29" s="167"/>
    </row>
    <row r="30" spans="1:5" ht="51" x14ac:dyDescent="0.2">
      <c r="A30" s="452" t="s">
        <v>325</v>
      </c>
      <c r="B30" s="453"/>
      <c r="C30" s="374" t="s">
        <v>294</v>
      </c>
      <c r="D30" s="375"/>
      <c r="E30" s="376"/>
    </row>
    <row r="31" spans="1:5" ht="33" customHeight="1" x14ac:dyDescent="0.2">
      <c r="A31" s="454"/>
      <c r="B31" s="455"/>
      <c r="C31" s="406"/>
      <c r="D31" s="377" t="s">
        <v>295</v>
      </c>
      <c r="E31" s="378">
        <f>'Program Annual Budget'!E45*'11. Indirect'!C31</f>
        <v>0</v>
      </c>
    </row>
    <row r="32" spans="1:5" ht="9.75" customHeight="1" x14ac:dyDescent="0.2">
      <c r="A32" s="401"/>
      <c r="B32" s="402"/>
      <c r="C32" s="405"/>
      <c r="D32" s="377"/>
      <c r="E32" s="404"/>
    </row>
    <row r="33" spans="1:8" x14ac:dyDescent="0.2">
      <c r="A33" s="401"/>
      <c r="B33" s="383" t="s">
        <v>296</v>
      </c>
      <c r="C33" s="405"/>
      <c r="D33" s="377"/>
      <c r="E33" s="404"/>
    </row>
    <row r="34" spans="1:8" x14ac:dyDescent="0.2">
      <c r="A34" s="401"/>
      <c r="B34" s="403"/>
      <c r="C34" s="405"/>
      <c r="D34" s="377"/>
      <c r="E34" s="404"/>
    </row>
    <row r="35" spans="1:8" ht="29.25" customHeight="1" x14ac:dyDescent="0.2">
      <c r="A35" s="459" t="s">
        <v>326</v>
      </c>
      <c r="B35" s="460"/>
      <c r="C35" s="406"/>
      <c r="D35" s="377" t="s">
        <v>295</v>
      </c>
      <c r="E35" s="378">
        <f>'Program Annual Budget'!E19*'11. Indirect'!C35</f>
        <v>0</v>
      </c>
    </row>
    <row r="36" spans="1:8" ht="14.25" customHeight="1" x14ac:dyDescent="0.2">
      <c r="A36" s="407"/>
      <c r="B36" s="408"/>
      <c r="C36" s="405"/>
      <c r="D36" s="377"/>
      <c r="E36" s="404"/>
    </row>
    <row r="37" spans="1:8" x14ac:dyDescent="0.2">
      <c r="A37" s="368"/>
      <c r="B37" s="383" t="s">
        <v>296</v>
      </c>
      <c r="C37" s="369"/>
      <c r="D37" s="379"/>
      <c r="E37" s="380"/>
    </row>
    <row r="38" spans="1:8" x14ac:dyDescent="0.2">
      <c r="A38" s="368"/>
      <c r="B38" s="403"/>
      <c r="C38" s="369"/>
      <c r="D38" s="379"/>
      <c r="E38" s="380"/>
    </row>
    <row r="39" spans="1:8" ht="13.5" thickBot="1" x14ac:dyDescent="0.25">
      <c r="A39" s="456" t="s">
        <v>297</v>
      </c>
      <c r="B39" s="457"/>
      <c r="C39" s="370"/>
      <c r="D39" s="381" t="s">
        <v>295</v>
      </c>
      <c r="E39" s="382" t="str">
        <f>IF(C31+E35="",'Modified Total Direct Costs'!B22,"")</f>
        <v/>
      </c>
    </row>
    <row r="40" spans="1:8" s="353" customFormat="1" ht="13.5" thickBot="1" x14ac:dyDescent="0.25">
      <c r="A40" s="100"/>
      <c r="B40" s="100"/>
      <c r="C40" s="100"/>
      <c r="D40" s="100"/>
      <c r="E40" s="371">
        <f>SUM(E31:E39)</f>
        <v>0</v>
      </c>
    </row>
    <row r="41" spans="1:8" ht="45.75" thickBot="1" x14ac:dyDescent="0.3">
      <c r="A41" s="339" t="s">
        <v>94</v>
      </c>
      <c r="B41" s="411" t="s">
        <v>51</v>
      </c>
      <c r="C41" s="411" t="s">
        <v>6</v>
      </c>
      <c r="D41" s="411" t="s">
        <v>5</v>
      </c>
      <c r="E41" s="412" t="s">
        <v>93</v>
      </c>
      <c r="H41" s="178"/>
    </row>
    <row r="42" spans="1:8" ht="24.75" customHeight="1" x14ac:dyDescent="0.2">
      <c r="A42" s="77"/>
      <c r="B42" s="143" t="s">
        <v>312</v>
      </c>
      <c r="C42" s="141"/>
      <c r="D42" s="142"/>
      <c r="E42" s="384">
        <f>(+D42*C42)</f>
        <v>0</v>
      </c>
    </row>
    <row r="43" spans="1:8" ht="24.75" customHeight="1" x14ac:dyDescent="0.2">
      <c r="A43" s="75"/>
      <c r="B43" s="78"/>
      <c r="C43" s="21"/>
      <c r="D43" s="27"/>
      <c r="E43" s="354">
        <f>(+D43*C43)</f>
        <v>0</v>
      </c>
    </row>
    <row r="44" spans="1:8" ht="24.75" customHeight="1" x14ac:dyDescent="0.2">
      <c r="A44" s="25"/>
      <c r="B44" s="79"/>
      <c r="C44" s="21"/>
      <c r="D44" s="27"/>
      <c r="E44" s="354">
        <f>(+D44*C44)</f>
        <v>0</v>
      </c>
    </row>
    <row r="45" spans="1:8" ht="24.75" customHeight="1" x14ac:dyDescent="0.2">
      <c r="A45" s="41"/>
      <c r="B45" s="29"/>
      <c r="C45" s="21"/>
      <c r="D45" s="27"/>
      <c r="E45" s="354">
        <f t="shared" ref="E45:E53" si="0">(+D45*C45)</f>
        <v>0</v>
      </c>
    </row>
    <row r="46" spans="1:8" ht="24.75" customHeight="1" x14ac:dyDescent="0.2">
      <c r="A46" s="41"/>
      <c r="B46" s="26"/>
      <c r="C46" s="21"/>
      <c r="D46" s="27"/>
      <c r="E46" s="354">
        <f t="shared" si="0"/>
        <v>0</v>
      </c>
    </row>
    <row r="47" spans="1:8" ht="24.75" customHeight="1" x14ac:dyDescent="0.2">
      <c r="A47" s="41"/>
      <c r="B47" s="32"/>
      <c r="C47" s="21"/>
      <c r="D47" s="27"/>
      <c r="E47" s="354">
        <f t="shared" si="0"/>
        <v>0</v>
      </c>
    </row>
    <row r="48" spans="1:8" ht="24.75" customHeight="1" x14ac:dyDescent="0.2">
      <c r="A48" s="41"/>
      <c r="B48" s="32"/>
      <c r="C48" s="21"/>
      <c r="D48" s="27"/>
      <c r="E48" s="354">
        <f t="shared" si="0"/>
        <v>0</v>
      </c>
    </row>
    <row r="49" spans="1:8" ht="24.75" customHeight="1" x14ac:dyDescent="0.2">
      <c r="A49" s="41"/>
      <c r="B49" s="32"/>
      <c r="C49" s="21"/>
      <c r="D49" s="27"/>
      <c r="E49" s="354">
        <f t="shared" si="0"/>
        <v>0</v>
      </c>
    </row>
    <row r="50" spans="1:8" ht="24.75" customHeight="1" x14ac:dyDescent="0.2">
      <c r="A50" s="41"/>
      <c r="B50" s="32"/>
      <c r="C50" s="21"/>
      <c r="D50" s="27"/>
      <c r="E50" s="354">
        <f t="shared" si="0"/>
        <v>0</v>
      </c>
    </row>
    <row r="51" spans="1:8" ht="24.75" customHeight="1" x14ac:dyDescent="0.2">
      <c r="A51" s="41"/>
      <c r="B51" s="32"/>
      <c r="C51" s="21"/>
      <c r="D51" s="27"/>
      <c r="E51" s="354">
        <f t="shared" si="0"/>
        <v>0</v>
      </c>
    </row>
    <row r="52" spans="1:8" ht="24.75" customHeight="1" x14ac:dyDescent="0.2">
      <c r="A52" s="41"/>
      <c r="B52" s="32"/>
      <c r="C52" s="21"/>
      <c r="D52" s="27"/>
      <c r="E52" s="354">
        <f t="shared" si="0"/>
        <v>0</v>
      </c>
    </row>
    <row r="53" spans="1:8" ht="24.75" customHeight="1" thickBot="1" x14ac:dyDescent="0.25">
      <c r="A53" s="42"/>
      <c r="B53" s="34"/>
      <c r="C53" s="43"/>
      <c r="D53" s="28"/>
      <c r="E53" s="356">
        <f t="shared" si="0"/>
        <v>0</v>
      </c>
      <c r="H53" s="239"/>
    </row>
    <row r="54" spans="1:8" ht="24.75" customHeight="1" thickBot="1" x14ac:dyDescent="0.25">
      <c r="A54" s="175"/>
      <c r="B54" s="372"/>
      <c r="D54" s="334" t="s">
        <v>151</v>
      </c>
      <c r="E54" s="105">
        <f>SUM(E42:E53)</f>
        <v>0</v>
      </c>
    </row>
  </sheetData>
  <sheetProtection password="DBEE" sheet="1" objects="1" scenarios="1"/>
  <mergeCells count="5">
    <mergeCell ref="A30:B31"/>
    <mergeCell ref="A39:B39"/>
    <mergeCell ref="A8:E8"/>
    <mergeCell ref="B26:E26"/>
    <mergeCell ref="A35:B35"/>
  </mergeCells>
  <pageMargins left="0.73" right="0.3" top="0.27" bottom="0.26" header="0.3" footer="0.3"/>
  <pageSetup scale="91" orientation="portrait" r:id="rId1"/>
  <drawing r:id="rId2"/>
  <legacyDrawing r:id="rId3"/>
  <oleObjects>
    <mc:AlternateContent xmlns:mc="http://schemas.openxmlformats.org/markup-compatibility/2006">
      <mc:Choice Requires="x14">
        <oleObject progId="Acrobat.Document.11" shapeId="18433"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184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3"/>
  <sheetViews>
    <sheetView zoomScale="85" zoomScaleNormal="85" workbookViewId="0">
      <pane ySplit="1" topLeftCell="A2" activePane="bottomLeft" state="frozen"/>
      <selection activeCell="C3" sqref="C3:C38"/>
      <selection pane="bottomLeft" activeCell="A4" sqref="A4:XFD19"/>
    </sheetView>
  </sheetViews>
  <sheetFormatPr defaultRowHeight="30.75" customHeight="1" x14ac:dyDescent="0.2"/>
  <cols>
    <col min="1" max="1" width="9.140625" style="49"/>
    <col min="2" max="2" width="53.140625" style="48" bestFit="1" customWidth="1"/>
    <col min="3" max="3" width="29" style="49" bestFit="1" customWidth="1"/>
    <col min="4" max="4" width="53.85546875" style="49" bestFit="1" customWidth="1"/>
    <col min="5" max="5" width="91.7109375" style="48" customWidth="1"/>
    <col min="6" max="7" width="9.140625" style="48"/>
    <col min="8" max="8" width="9.140625" style="49"/>
    <col min="9" max="10" width="9.140625" style="48"/>
    <col min="11" max="12" width="9.140625" style="49"/>
    <col min="13" max="13" width="9.140625" style="50"/>
    <col min="14" max="20" width="9.140625" style="51"/>
    <col min="21" max="21" width="9.140625" style="48"/>
    <col min="22" max="22" width="9.140625" style="50"/>
    <col min="23" max="23" width="9.140625" style="49"/>
    <col min="24" max="24" width="9.140625" style="52"/>
    <col min="25" max="26" width="9.140625" style="48"/>
    <col min="27" max="27" width="9.140625" style="53"/>
    <col min="28" max="16384" width="9.140625" style="48"/>
  </cols>
  <sheetData>
    <row r="1" spans="1:5" ht="30.75" customHeight="1" x14ac:dyDescent="0.2">
      <c r="A1" s="46" t="s">
        <v>119</v>
      </c>
      <c r="B1" s="47" t="s">
        <v>120</v>
      </c>
      <c r="C1" s="46" t="s">
        <v>110</v>
      </c>
      <c r="D1" s="46" t="s">
        <v>12</v>
      </c>
      <c r="E1" s="47" t="s">
        <v>117</v>
      </c>
    </row>
    <row r="2" spans="1:5" ht="30.75" customHeight="1" x14ac:dyDescent="0.2">
      <c r="A2" s="415">
        <v>1</v>
      </c>
      <c r="B2" s="54" t="s">
        <v>118</v>
      </c>
      <c r="C2" s="46" t="s">
        <v>113</v>
      </c>
      <c r="D2" s="46" t="s">
        <v>113</v>
      </c>
      <c r="E2" s="54" t="s">
        <v>118</v>
      </c>
    </row>
    <row r="3" spans="1:5" ht="30.75" customHeight="1" x14ac:dyDescent="0.2">
      <c r="A3" s="415">
        <v>2</v>
      </c>
      <c r="B3" s="416" t="s">
        <v>350</v>
      </c>
      <c r="C3" s="409" t="s">
        <v>351</v>
      </c>
      <c r="D3" s="417" t="s">
        <v>352</v>
      </c>
      <c r="E3" s="88" t="s">
        <v>352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22"/>
  <sheetViews>
    <sheetView workbookViewId="0">
      <selection activeCell="H14" sqref="H14"/>
    </sheetView>
  </sheetViews>
  <sheetFormatPr defaultRowHeight="12.75" x14ac:dyDescent="0.2"/>
  <cols>
    <col min="1" max="1" width="23.7109375" style="104" bestFit="1" customWidth="1"/>
    <col min="2" max="2" width="18.28515625" style="386" customWidth="1"/>
    <col min="3" max="16384" width="9.140625" style="104"/>
  </cols>
  <sheetData>
    <row r="1" spans="1:2" x14ac:dyDescent="0.2">
      <c r="A1" s="385" t="s">
        <v>10</v>
      </c>
      <c r="B1" s="386">
        <f>'Program Annual Budget'!E45</f>
        <v>0</v>
      </c>
    </row>
    <row r="2" spans="1:2" x14ac:dyDescent="0.2">
      <c r="A2" s="385"/>
    </row>
    <row r="3" spans="1:2" x14ac:dyDescent="0.2">
      <c r="A3" s="385"/>
    </row>
    <row r="4" spans="1:2" x14ac:dyDescent="0.2">
      <c r="A4" s="385"/>
    </row>
    <row r="5" spans="1:2" x14ac:dyDescent="0.2">
      <c r="A5" s="385" t="s">
        <v>298</v>
      </c>
    </row>
    <row r="6" spans="1:2" x14ac:dyDescent="0.2">
      <c r="A6" s="385" t="s">
        <v>299</v>
      </c>
      <c r="B6" s="386">
        <f>-'7. Equipment'!E28</f>
        <v>0</v>
      </c>
    </row>
    <row r="7" spans="1:2" x14ac:dyDescent="0.2">
      <c r="A7" s="385" t="s">
        <v>300</v>
      </c>
    </row>
    <row r="8" spans="1:2" x14ac:dyDescent="0.2">
      <c r="A8" s="385" t="s">
        <v>301</v>
      </c>
    </row>
    <row r="9" spans="1:2" x14ac:dyDescent="0.2">
      <c r="A9" s="387" t="s">
        <v>302</v>
      </c>
      <c r="B9" s="386">
        <f>-'7. Equipment'!E19</f>
        <v>0</v>
      </c>
    </row>
    <row r="10" spans="1:2" x14ac:dyDescent="0.2">
      <c r="A10" s="387" t="s">
        <v>303</v>
      </c>
      <c r="B10" s="386">
        <f>-'8. Occupancy'!E19</f>
        <v>0</v>
      </c>
    </row>
    <row r="11" spans="1:2" x14ac:dyDescent="0.2">
      <c r="A11" s="387" t="s">
        <v>304</v>
      </c>
      <c r="B11" s="386">
        <f>-'6. Travel'!E23</f>
        <v>0</v>
      </c>
    </row>
    <row r="12" spans="1:2" x14ac:dyDescent="0.2">
      <c r="A12" s="385" t="s">
        <v>305</v>
      </c>
    </row>
    <row r="13" spans="1:2" x14ac:dyDescent="0.2">
      <c r="A13" s="385" t="s">
        <v>306</v>
      </c>
    </row>
    <row r="14" spans="1:2" x14ac:dyDescent="0.2">
      <c r="A14" s="385" t="s">
        <v>307</v>
      </c>
    </row>
    <row r="15" spans="1:2" x14ac:dyDescent="0.2">
      <c r="A15" s="387" t="s">
        <v>308</v>
      </c>
    </row>
    <row r="16" spans="1:2" x14ac:dyDescent="0.2">
      <c r="A16" s="385"/>
    </row>
    <row r="17" spans="1:2" x14ac:dyDescent="0.2">
      <c r="A17" s="385" t="s">
        <v>309</v>
      </c>
      <c r="B17" s="386">
        <f>IF('9. Professional'!E22&gt;25000,-('9. Professional'!E22-25000),0)</f>
        <v>0</v>
      </c>
    </row>
    <row r="18" spans="1:2" x14ac:dyDescent="0.2">
      <c r="A18" s="385" t="s">
        <v>309</v>
      </c>
      <c r="B18" s="386">
        <f>IF('9. Professional'!E23&gt;25000,-('9. Professional'!E23-25000),0)</f>
        <v>0</v>
      </c>
    </row>
    <row r="19" spans="1:2" x14ac:dyDescent="0.2">
      <c r="A19" s="385" t="s">
        <v>309</v>
      </c>
      <c r="B19" s="386">
        <f>IF('9. Professional'!E24&gt;25000,-('9. Professional'!E24-25000),0)</f>
        <v>0</v>
      </c>
    </row>
    <row r="20" spans="1:2" x14ac:dyDescent="0.2">
      <c r="A20" s="388" t="s">
        <v>310</v>
      </c>
      <c r="B20" s="386">
        <f>SUM(B1:B15)</f>
        <v>0</v>
      </c>
    </row>
    <row r="21" spans="1:2" ht="14.25" x14ac:dyDescent="0.2">
      <c r="A21" s="389"/>
    </row>
    <row r="22" spans="1:2" x14ac:dyDescent="0.2">
      <c r="A22" s="385" t="s">
        <v>311</v>
      </c>
      <c r="B22" s="386">
        <f>B20*0.1</f>
        <v>0</v>
      </c>
    </row>
  </sheetData>
  <sheetProtection password="DBEE"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F39"/>
  <sheetViews>
    <sheetView topLeftCell="A13" workbookViewId="0">
      <selection activeCell="C9" sqref="C9"/>
    </sheetView>
  </sheetViews>
  <sheetFormatPr defaultRowHeight="15" x14ac:dyDescent="0.25"/>
  <cols>
    <col min="1" max="1" width="9.140625" style="59"/>
    <col min="2" max="2" width="41.85546875" style="57" customWidth="1"/>
    <col min="3" max="3" width="43.85546875" style="57" customWidth="1"/>
    <col min="4" max="4" width="36" style="58" customWidth="1"/>
    <col min="5" max="16384" width="9.140625" style="59"/>
  </cols>
  <sheetData>
    <row r="1" spans="1:6" x14ac:dyDescent="0.25">
      <c r="D1" s="2">
        <f>'Program Annual Budget'!$D$7</f>
        <v>0</v>
      </c>
    </row>
    <row r="2" spans="1:6" x14ac:dyDescent="0.25">
      <c r="D2" s="2">
        <f>'Program Annual Budget'!$D$8</f>
        <v>0</v>
      </c>
    </row>
    <row r="3" spans="1:6" x14ac:dyDescent="0.25">
      <c r="D3" s="2" t="str">
        <f>'Program Annual Budget'!$D$9</f>
        <v>ECA-C6-ITN-DIV-FY21</v>
      </c>
    </row>
    <row r="4" spans="1:6" x14ac:dyDescent="0.25">
      <c r="D4" s="2" t="str">
        <f>"Budget Version - "&amp;'Program Annual Budget'!$G$10</f>
        <v>Budget Version - Original</v>
      </c>
    </row>
    <row r="5" spans="1:6" x14ac:dyDescent="0.25">
      <c r="D5" s="17">
        <f>'Program Annual Budget'!$H$10</f>
        <v>0</v>
      </c>
    </row>
    <row r="6" spans="1:6" ht="15.75" x14ac:dyDescent="0.25">
      <c r="A6" s="56"/>
      <c r="B6" s="61"/>
      <c r="C6" s="62" t="s">
        <v>190</v>
      </c>
      <c r="D6" s="63" t="s">
        <v>343</v>
      </c>
    </row>
    <row r="7" spans="1:6" ht="3.75" customHeight="1" thickBot="1" x14ac:dyDescent="0.3">
      <c r="A7" s="56"/>
      <c r="B7" s="61"/>
      <c r="C7" s="62"/>
      <c r="D7" s="63"/>
    </row>
    <row r="8" spans="1:6" ht="21" thickBot="1" x14ac:dyDescent="0.35">
      <c r="A8" s="463" t="s">
        <v>45</v>
      </c>
      <c r="B8" s="464"/>
      <c r="C8" s="85"/>
      <c r="D8" s="65"/>
      <c r="E8" s="60"/>
      <c r="F8" s="60"/>
    </row>
    <row r="9" spans="1:6" ht="20.25" x14ac:dyDescent="0.3">
      <c r="A9" s="461"/>
      <c r="B9" s="461"/>
      <c r="C9" s="85"/>
      <c r="D9" s="65"/>
      <c r="E9" s="60"/>
      <c r="F9" s="60"/>
    </row>
    <row r="10" spans="1:6" ht="15.75" thickBot="1" x14ac:dyDescent="0.3">
      <c r="A10" s="462"/>
      <c r="B10" s="462"/>
      <c r="C10" s="84"/>
      <c r="D10" s="65"/>
    </row>
    <row r="11" spans="1:6" ht="16.5" thickBot="1" x14ac:dyDescent="0.3">
      <c r="A11" s="463" t="s">
        <v>47</v>
      </c>
      <c r="B11" s="464"/>
      <c r="C11" s="86"/>
      <c r="D11" s="87"/>
    </row>
    <row r="12" spans="1:6" x14ac:dyDescent="0.25">
      <c r="A12" s="461"/>
      <c r="B12" s="461"/>
      <c r="C12" s="86"/>
      <c r="D12" s="87"/>
    </row>
    <row r="13" spans="1:6" ht="15.75" thickBot="1" x14ac:dyDescent="0.3">
      <c r="A13" s="462"/>
      <c r="B13" s="462"/>
      <c r="C13" s="86"/>
      <c r="D13" s="87"/>
    </row>
    <row r="14" spans="1:6" ht="21" thickBot="1" x14ac:dyDescent="0.35">
      <c r="A14" s="463" t="s">
        <v>50</v>
      </c>
      <c r="B14" s="464"/>
      <c r="C14" s="86"/>
      <c r="D14" s="87"/>
      <c r="E14" s="60"/>
    </row>
    <row r="15" spans="1:6" s="67" customFormat="1" ht="20.25" x14ac:dyDescent="0.3">
      <c r="A15" s="461"/>
      <c r="B15" s="461"/>
      <c r="C15" s="86"/>
      <c r="D15" s="87"/>
      <c r="E15" s="60"/>
    </row>
    <row r="16" spans="1:6" ht="15.75" thickBot="1" x14ac:dyDescent="0.3">
      <c r="A16" s="462"/>
      <c r="B16" s="462"/>
      <c r="C16" s="84"/>
      <c r="D16" s="65"/>
    </row>
    <row r="17" spans="1:5" ht="21" thickBot="1" x14ac:dyDescent="0.35">
      <c r="A17" s="463" t="s">
        <v>55</v>
      </c>
      <c r="B17" s="464"/>
      <c r="C17" s="86"/>
      <c r="D17" s="87"/>
      <c r="E17" s="60"/>
    </row>
    <row r="18" spans="1:5" s="67" customFormat="1" ht="20.25" x14ac:dyDescent="0.3">
      <c r="A18" s="461"/>
      <c r="B18" s="461"/>
      <c r="C18" s="86"/>
      <c r="D18" s="87"/>
      <c r="E18" s="60"/>
    </row>
    <row r="19" spans="1:5" ht="15.75" thickBot="1" x14ac:dyDescent="0.3">
      <c r="A19" s="462"/>
      <c r="B19" s="462"/>
      <c r="C19" s="84"/>
      <c r="D19" s="65"/>
    </row>
    <row r="20" spans="1:5" ht="21" thickBot="1" x14ac:dyDescent="0.35">
      <c r="A20" s="463" t="s">
        <v>56</v>
      </c>
      <c r="B20" s="464"/>
      <c r="C20" s="86"/>
      <c r="D20" s="87"/>
      <c r="E20" s="60"/>
    </row>
    <row r="21" spans="1:5" s="67" customFormat="1" ht="20.25" x14ac:dyDescent="0.3">
      <c r="A21" s="461"/>
      <c r="B21" s="461"/>
      <c r="C21" s="86"/>
      <c r="D21" s="87"/>
      <c r="E21" s="60"/>
    </row>
    <row r="22" spans="1:5" ht="15.75" thickBot="1" x14ac:dyDescent="0.3">
      <c r="A22" s="462"/>
      <c r="B22" s="462"/>
      <c r="C22" s="84"/>
      <c r="D22" s="65"/>
    </row>
    <row r="23" spans="1:5" ht="21" thickBot="1" x14ac:dyDescent="0.35">
      <c r="A23" s="463" t="s">
        <v>166</v>
      </c>
      <c r="B23" s="464"/>
      <c r="C23" s="86"/>
      <c r="D23" s="87"/>
      <c r="E23" s="60"/>
    </row>
    <row r="24" spans="1:5" s="67" customFormat="1" ht="20.25" x14ac:dyDescent="0.3">
      <c r="A24" s="461"/>
      <c r="B24" s="461"/>
      <c r="C24" s="86"/>
      <c r="D24" s="87"/>
      <c r="E24" s="60"/>
    </row>
    <row r="25" spans="1:5" ht="21" thickBot="1" x14ac:dyDescent="0.35">
      <c r="A25" s="462"/>
      <c r="B25" s="462"/>
      <c r="C25" s="86"/>
      <c r="D25" s="87"/>
      <c r="E25" s="60"/>
    </row>
    <row r="26" spans="1:5" ht="21" thickBot="1" x14ac:dyDescent="0.35">
      <c r="A26" s="463" t="s">
        <v>70</v>
      </c>
      <c r="B26" s="464"/>
      <c r="C26" s="86"/>
      <c r="D26" s="87"/>
      <c r="E26" s="60"/>
    </row>
    <row r="27" spans="1:5" s="67" customFormat="1" ht="20.25" x14ac:dyDescent="0.3">
      <c r="A27" s="461"/>
      <c r="B27" s="461"/>
      <c r="C27" s="86"/>
      <c r="D27" s="87"/>
      <c r="E27" s="60"/>
    </row>
    <row r="28" spans="1:5" ht="21" thickBot="1" x14ac:dyDescent="0.35">
      <c r="A28" s="462"/>
      <c r="B28" s="462"/>
      <c r="C28" s="86"/>
      <c r="D28" s="87"/>
      <c r="E28" s="60"/>
    </row>
    <row r="29" spans="1:5" ht="21" thickBot="1" x14ac:dyDescent="0.35">
      <c r="A29" s="463" t="s">
        <v>72</v>
      </c>
      <c r="B29" s="464"/>
      <c r="C29" s="86"/>
      <c r="D29" s="87"/>
      <c r="E29" s="60"/>
    </row>
    <row r="30" spans="1:5" s="67" customFormat="1" ht="20.25" x14ac:dyDescent="0.3">
      <c r="A30" s="461"/>
      <c r="B30" s="461"/>
      <c r="C30" s="86"/>
      <c r="D30" s="87"/>
      <c r="E30" s="60"/>
    </row>
    <row r="31" spans="1:5" ht="21" thickBot="1" x14ac:dyDescent="0.35">
      <c r="A31" s="462"/>
      <c r="B31" s="462"/>
      <c r="C31" s="86"/>
      <c r="D31" s="87"/>
      <c r="E31" s="60"/>
    </row>
    <row r="32" spans="1:5" ht="21" thickBot="1" x14ac:dyDescent="0.35">
      <c r="A32" s="463" t="s">
        <v>73</v>
      </c>
      <c r="B32" s="464"/>
      <c r="C32" s="86"/>
      <c r="D32" s="87"/>
      <c r="E32" s="60"/>
    </row>
    <row r="33" spans="1:5" ht="20.25" x14ac:dyDescent="0.3">
      <c r="A33" s="461"/>
      <c r="B33" s="461"/>
      <c r="C33" s="86"/>
      <c r="D33" s="87"/>
      <c r="E33" s="60"/>
    </row>
    <row r="34" spans="1:5" s="67" customFormat="1" ht="20.25" x14ac:dyDescent="0.3">
      <c r="A34" s="465"/>
      <c r="B34" s="465"/>
      <c r="C34" s="86"/>
      <c r="D34" s="87"/>
      <c r="E34" s="60"/>
    </row>
    <row r="35" spans="1:5" ht="21" thickBot="1" x14ac:dyDescent="0.35">
      <c r="A35" s="462"/>
      <c r="B35" s="462"/>
      <c r="C35" s="86"/>
      <c r="D35" s="87"/>
      <c r="E35" s="60"/>
    </row>
    <row r="36" spans="1:5" ht="21" thickBot="1" x14ac:dyDescent="0.35">
      <c r="A36" s="463" t="s">
        <v>76</v>
      </c>
      <c r="B36" s="464"/>
      <c r="C36" s="86"/>
      <c r="D36" s="87"/>
      <c r="E36" s="60"/>
    </row>
    <row r="37" spans="1:5" x14ac:dyDescent="0.25">
      <c r="A37" s="466"/>
      <c r="B37" s="466"/>
      <c r="C37" s="85"/>
      <c r="D37" s="65"/>
    </row>
    <row r="38" spans="1:5" x14ac:dyDescent="0.25">
      <c r="A38" s="467"/>
      <c r="B38" s="467"/>
      <c r="C38" s="66"/>
      <c r="D38" s="65"/>
    </row>
    <row r="39" spans="1:5" x14ac:dyDescent="0.25">
      <c r="A39" s="64"/>
      <c r="B39" s="61"/>
      <c r="C39" s="66"/>
      <c r="D39" s="65"/>
    </row>
  </sheetData>
  <mergeCells count="31">
    <mergeCell ref="A37:B37"/>
    <mergeCell ref="A38:B38"/>
    <mergeCell ref="A17:B17"/>
    <mergeCell ref="A8:B8"/>
    <mergeCell ref="A11:B11"/>
    <mergeCell ref="A14:B14"/>
    <mergeCell ref="A32:B32"/>
    <mergeCell ref="A9:B9"/>
    <mergeCell ref="A24:B24"/>
    <mergeCell ref="A10:B10"/>
    <mergeCell ref="A12:B12"/>
    <mergeCell ref="A13:B13"/>
    <mergeCell ref="A15:B15"/>
    <mergeCell ref="A16:B16"/>
    <mergeCell ref="A18:B18"/>
    <mergeCell ref="A19:B19"/>
    <mergeCell ref="A21:B21"/>
    <mergeCell ref="A22:B22"/>
    <mergeCell ref="A36:B36"/>
    <mergeCell ref="A20:B20"/>
    <mergeCell ref="A23:B23"/>
    <mergeCell ref="A26:B26"/>
    <mergeCell ref="A29:B29"/>
    <mergeCell ref="A34:B34"/>
    <mergeCell ref="A35:B35"/>
    <mergeCell ref="A33:B33"/>
    <mergeCell ref="A25:B25"/>
    <mergeCell ref="A27:B27"/>
    <mergeCell ref="A28:B28"/>
    <mergeCell ref="A30:B30"/>
    <mergeCell ref="A31:B31"/>
  </mergeCells>
  <pageMargins left="0.25" right="0.25" top="0.75" bottom="0.75" header="0.3" footer="0.3"/>
  <pageSetup orientation="landscape" r:id="rId1"/>
  <drawing r:id="rId2"/>
  <legacyDrawing r:id="rId3"/>
  <oleObjects>
    <mc:AlternateContent xmlns:mc="http://schemas.openxmlformats.org/markup-compatibility/2006">
      <mc:Choice Requires="x14">
        <oleObject progId="Acrobat.Document.11" shapeId="19458" r:id="rId4">
          <objectPr defaultSize="0" autoPict="0" r:id="rId5">
            <anchor moveWithCells="1" sizeWithCells="1">
              <from>
                <xdr:col>0</xdr:col>
                <xdr:colOff>0</xdr:colOff>
                <xdr:row>1</xdr:row>
                <xdr:rowOff>47625</xdr:rowOff>
              </from>
              <to>
                <xdr:col>1</xdr:col>
                <xdr:colOff>2419350</xdr:colOff>
                <xdr:row>5</xdr:row>
                <xdr:rowOff>123825</xdr:rowOff>
              </to>
            </anchor>
          </objectPr>
        </oleObject>
      </mc:Choice>
      <mc:Fallback>
        <oleObject progId="Acrobat.Document.11" shapeId="19458"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24"/>
  <sheetViews>
    <sheetView zoomScaleNormal="100" workbookViewId="0">
      <selection activeCell="H14" sqref="H14"/>
    </sheetView>
  </sheetViews>
  <sheetFormatPr defaultRowHeight="12.75" x14ac:dyDescent="0.2"/>
  <cols>
    <col min="1" max="1" width="4.28515625" style="55" customWidth="1"/>
    <col min="2" max="2" width="3.5703125" style="55" customWidth="1"/>
    <col min="3" max="16384" width="9.140625" style="55"/>
  </cols>
  <sheetData>
    <row r="1" spans="1:16" x14ac:dyDescent="0.2">
      <c r="L1" s="2">
        <f>'Program Annual Budget'!$D$7</f>
        <v>0</v>
      </c>
    </row>
    <row r="2" spans="1:16" x14ac:dyDescent="0.2">
      <c r="L2" s="2">
        <f>'Program Annual Budget'!$D$8</f>
        <v>0</v>
      </c>
    </row>
    <row r="3" spans="1:16" x14ac:dyDescent="0.2">
      <c r="L3" s="2" t="str">
        <f>'Program Annual Budget'!$D$9</f>
        <v>ECA-C6-ITN-DIV-FY21</v>
      </c>
    </row>
    <row r="4" spans="1:16" ht="22.5" customHeight="1" x14ac:dyDescent="0.2">
      <c r="A4" s="471"/>
      <c r="B4" s="471"/>
      <c r="C4" s="471"/>
      <c r="D4" s="472"/>
      <c r="E4" s="472"/>
      <c r="F4" s="472"/>
      <c r="G4" s="472"/>
      <c r="H4" s="472"/>
      <c r="L4" s="2" t="str">
        <f>"Budget Version - "&amp;'Program Annual Budget'!$G$10</f>
        <v>Budget Version - Original</v>
      </c>
    </row>
    <row r="5" spans="1:16" ht="19.5" customHeight="1" x14ac:dyDescent="0.2">
      <c r="A5" s="471"/>
      <c r="B5" s="471"/>
      <c r="C5" s="471"/>
      <c r="D5" s="472"/>
      <c r="E5" s="472"/>
      <c r="F5" s="472"/>
      <c r="G5" s="472"/>
      <c r="H5" s="472"/>
      <c r="L5" s="17">
        <f>'Program Annual Budget'!$H$10</f>
        <v>0</v>
      </c>
    </row>
    <row r="6" spans="1:16" ht="21" customHeight="1" x14ac:dyDescent="0.3">
      <c r="A6" s="469" t="s">
        <v>189</v>
      </c>
      <c r="B6" s="470"/>
      <c r="C6" s="470"/>
      <c r="D6" s="470"/>
      <c r="E6" s="470"/>
      <c r="F6" s="470"/>
      <c r="G6" s="470"/>
      <c r="H6" s="470"/>
      <c r="I6" s="470"/>
      <c r="J6" s="470"/>
      <c r="K6" s="470"/>
      <c r="L6" s="470"/>
    </row>
    <row r="8" spans="1:16" ht="15" x14ac:dyDescent="0.25">
      <c r="A8" s="72" t="s">
        <v>184</v>
      </c>
      <c r="B8" s="73"/>
      <c r="C8" s="71"/>
      <c r="D8" s="71"/>
      <c r="E8" s="71"/>
      <c r="F8" s="71"/>
      <c r="G8" s="71"/>
      <c r="H8" s="71"/>
      <c r="I8" s="71"/>
      <c r="J8" s="71"/>
      <c r="K8" s="71"/>
      <c r="L8" s="71"/>
    </row>
    <row r="9" spans="1:16" ht="30.75" customHeight="1" thickBot="1" x14ac:dyDescent="0.25">
      <c r="A9" s="468" t="s">
        <v>191</v>
      </c>
      <c r="B9" s="468"/>
      <c r="C9" s="468"/>
      <c r="D9" s="468"/>
      <c r="E9" s="468"/>
      <c r="F9" s="468"/>
      <c r="G9" s="468"/>
      <c r="H9" s="468"/>
      <c r="I9" s="468"/>
      <c r="J9" s="468"/>
      <c r="K9" s="468"/>
      <c r="L9" s="468"/>
    </row>
    <row r="10" spans="1:16" ht="15.75" thickBot="1" x14ac:dyDescent="0.3">
      <c r="A10" s="476"/>
      <c r="B10" s="477"/>
      <c r="C10" s="71"/>
      <c r="D10" s="71"/>
      <c r="E10" s="71"/>
      <c r="F10" s="71"/>
      <c r="G10" s="71"/>
      <c r="H10" s="71"/>
      <c r="I10" s="71"/>
      <c r="J10" s="71"/>
      <c r="K10" s="71"/>
      <c r="L10" s="71"/>
    </row>
    <row r="11" spans="1:16" ht="126.75" customHeight="1" thickBot="1" x14ac:dyDescent="0.3">
      <c r="A11" s="69"/>
      <c r="B11" s="71"/>
      <c r="C11" s="473" t="s">
        <v>347</v>
      </c>
      <c r="D11" s="473"/>
      <c r="E11" s="473"/>
      <c r="F11" s="473"/>
      <c r="G11" s="473"/>
      <c r="H11" s="473"/>
      <c r="I11" s="473"/>
      <c r="J11" s="473"/>
      <c r="K11" s="473"/>
      <c r="L11" s="473"/>
    </row>
    <row r="12" spans="1:16" ht="15.75" thickBot="1" x14ac:dyDescent="0.3">
      <c r="A12" s="476"/>
      <c r="B12" s="477"/>
      <c r="C12" s="71"/>
      <c r="D12" s="71"/>
      <c r="E12" s="71"/>
      <c r="F12" s="71"/>
      <c r="G12" s="71"/>
      <c r="H12" s="71"/>
      <c r="I12" s="71"/>
      <c r="J12" s="71"/>
      <c r="K12" s="71"/>
      <c r="L12" s="71"/>
    </row>
    <row r="13" spans="1:16" ht="82.5" customHeight="1" thickBot="1" x14ac:dyDescent="0.3">
      <c r="A13" s="71"/>
      <c r="B13" s="71"/>
      <c r="C13" s="473" t="s">
        <v>192</v>
      </c>
      <c r="D13" s="473"/>
      <c r="E13" s="473"/>
      <c r="F13" s="473"/>
      <c r="G13" s="473"/>
      <c r="H13" s="473"/>
      <c r="I13" s="473"/>
      <c r="J13" s="473"/>
      <c r="K13" s="473"/>
      <c r="L13" s="473"/>
      <c r="P13" s="100"/>
    </row>
    <row r="14" spans="1:16" ht="15.75" thickBot="1" x14ac:dyDescent="0.3">
      <c r="A14" s="476"/>
      <c r="B14" s="477"/>
      <c r="C14" s="71"/>
      <c r="D14" s="71"/>
      <c r="E14" s="71"/>
      <c r="F14" s="71"/>
      <c r="G14" s="71"/>
      <c r="H14" s="71"/>
      <c r="I14" s="71"/>
      <c r="J14" s="71"/>
      <c r="K14" s="71"/>
      <c r="L14" s="71"/>
    </row>
    <row r="15" spans="1:16" ht="80.25" customHeight="1" thickBot="1" x14ac:dyDescent="0.3">
      <c r="A15" s="71"/>
      <c r="B15" s="71"/>
      <c r="C15" s="473" t="s">
        <v>193</v>
      </c>
      <c r="D15" s="473"/>
      <c r="E15" s="473"/>
      <c r="F15" s="473"/>
      <c r="G15" s="473"/>
      <c r="H15" s="473"/>
      <c r="I15" s="473"/>
      <c r="J15" s="473"/>
      <c r="K15" s="473"/>
      <c r="L15" s="473"/>
    </row>
    <row r="16" spans="1:16" ht="15.75" thickBot="1" x14ac:dyDescent="0.3">
      <c r="A16" s="476"/>
      <c r="B16" s="477"/>
      <c r="C16" s="71"/>
      <c r="D16" s="71"/>
      <c r="E16" s="71"/>
      <c r="F16" s="71"/>
      <c r="G16" s="71"/>
      <c r="H16" s="71"/>
      <c r="I16" s="71"/>
      <c r="J16" s="71"/>
      <c r="K16" s="71"/>
      <c r="L16" s="71"/>
    </row>
    <row r="17" spans="1:12" ht="57" customHeight="1" x14ac:dyDescent="0.25">
      <c r="A17" s="71"/>
      <c r="B17" s="71"/>
      <c r="C17" s="473" t="s">
        <v>348</v>
      </c>
      <c r="D17" s="473"/>
      <c r="E17" s="473"/>
      <c r="F17" s="473"/>
      <c r="G17" s="473"/>
      <c r="H17" s="473"/>
      <c r="I17" s="473"/>
      <c r="J17" s="473"/>
      <c r="K17" s="473"/>
      <c r="L17" s="473"/>
    </row>
    <row r="18" spans="1:12" x14ac:dyDescent="0.2">
      <c r="A18" s="68"/>
      <c r="B18" s="68"/>
      <c r="C18" s="68"/>
      <c r="D18" s="68"/>
      <c r="E18" s="68"/>
      <c r="F18" s="68"/>
      <c r="G18" s="68"/>
      <c r="H18" s="68"/>
      <c r="I18" s="68"/>
      <c r="J18" s="68"/>
      <c r="K18" s="68"/>
      <c r="L18" s="68"/>
    </row>
    <row r="19" spans="1:12" ht="15" x14ac:dyDescent="0.25">
      <c r="A19" s="71"/>
      <c r="B19" s="74" t="s">
        <v>185</v>
      </c>
      <c r="C19" s="71"/>
      <c r="D19" s="71"/>
      <c r="E19" s="71"/>
      <c r="F19" s="71"/>
      <c r="G19" s="71"/>
      <c r="H19" s="71"/>
      <c r="I19" s="71"/>
      <c r="J19" s="71"/>
      <c r="K19" s="71"/>
      <c r="L19" s="71"/>
    </row>
    <row r="20" spans="1:12" ht="15" x14ac:dyDescent="0.25">
      <c r="A20" s="69"/>
      <c r="B20" s="74" t="s">
        <v>186</v>
      </c>
      <c r="C20" s="71"/>
      <c r="D20" s="71"/>
      <c r="E20" s="71"/>
      <c r="F20" s="71"/>
      <c r="G20" s="71"/>
      <c r="H20" s="71"/>
      <c r="I20" s="69"/>
      <c r="J20" s="69"/>
      <c r="K20" s="69"/>
      <c r="L20" s="69"/>
    </row>
    <row r="21" spans="1:12" ht="15" x14ac:dyDescent="0.25">
      <c r="A21" s="69"/>
      <c r="B21" s="474"/>
      <c r="C21" s="474"/>
      <c r="D21" s="474"/>
      <c r="E21" s="474"/>
      <c r="F21" s="474"/>
      <c r="G21" s="71"/>
      <c r="H21" s="69"/>
      <c r="I21" s="69"/>
      <c r="J21" s="69"/>
      <c r="K21" s="69"/>
      <c r="L21" s="69"/>
    </row>
    <row r="22" spans="1:12" ht="15" x14ac:dyDescent="0.25">
      <c r="A22" s="69"/>
      <c r="B22" s="74" t="s">
        <v>187</v>
      </c>
      <c r="C22" s="71"/>
      <c r="D22" s="71"/>
      <c r="E22" s="71"/>
      <c r="F22" s="71"/>
      <c r="G22" s="71"/>
      <c r="H22" s="70"/>
      <c r="I22" s="69"/>
      <c r="J22" s="69"/>
      <c r="K22" s="69"/>
      <c r="L22" s="69"/>
    </row>
    <row r="23" spans="1:12" ht="15" x14ac:dyDescent="0.25">
      <c r="A23" s="69"/>
      <c r="B23" s="475"/>
      <c r="C23" s="475"/>
      <c r="D23" s="475"/>
      <c r="E23" s="475"/>
      <c r="F23" s="475"/>
      <c r="G23" s="71"/>
      <c r="H23" s="69"/>
      <c r="I23" s="69"/>
      <c r="J23" s="69"/>
      <c r="K23" s="69"/>
      <c r="L23" s="69"/>
    </row>
    <row r="24" spans="1:12" ht="15" x14ac:dyDescent="0.25">
      <c r="A24" s="69"/>
      <c r="B24" s="74" t="s">
        <v>188</v>
      </c>
      <c r="C24" s="71"/>
      <c r="D24" s="71"/>
      <c r="E24" s="71"/>
      <c r="F24" s="71"/>
      <c r="G24" s="71"/>
      <c r="H24" s="70"/>
      <c r="I24" s="69"/>
      <c r="J24" s="69"/>
      <c r="K24" s="69"/>
      <c r="L24" s="69"/>
    </row>
  </sheetData>
  <sheetProtection password="DBEE" sheet="1" objects="1" scenarios="1"/>
  <mergeCells count="16">
    <mergeCell ref="C17:L17"/>
    <mergeCell ref="B21:F21"/>
    <mergeCell ref="B23:F23"/>
    <mergeCell ref="A10:B10"/>
    <mergeCell ref="A12:B12"/>
    <mergeCell ref="A14:B14"/>
    <mergeCell ref="A16:B16"/>
    <mergeCell ref="C11:L11"/>
    <mergeCell ref="C13:L13"/>
    <mergeCell ref="C15:L15"/>
    <mergeCell ref="A9:L9"/>
    <mergeCell ref="A6:L6"/>
    <mergeCell ref="A4:C4"/>
    <mergeCell ref="D4:H4"/>
    <mergeCell ref="A5:C5"/>
    <mergeCell ref="D5:H5"/>
  </mergeCells>
  <pageMargins left="0.25" right="0.25" top="0.75" bottom="0.75" header="0.3" footer="0.3"/>
  <pageSetup orientation="portrait" r:id="rId1"/>
  <drawing r:id="rId2"/>
  <legacyDrawing r:id="rId3"/>
  <oleObjects>
    <mc:AlternateContent xmlns:mc="http://schemas.openxmlformats.org/markup-compatibility/2006">
      <mc:Choice Requires="x14">
        <oleObject progId="Acrobat.Document.11" shapeId="20485" r:id="rId4">
          <objectPr defaultSize="0" autoPict="0" r:id="rId5">
            <anchor moveWithCells="1" sizeWithCells="1">
              <from>
                <xdr:col>0</xdr:col>
                <xdr:colOff>0</xdr:colOff>
                <xdr:row>0</xdr:row>
                <xdr:rowOff>76200</xdr:rowOff>
              </from>
              <to>
                <xdr:col>5</xdr:col>
                <xdr:colOff>514350</xdr:colOff>
                <xdr:row>4</xdr:row>
                <xdr:rowOff>142875</xdr:rowOff>
              </to>
            </anchor>
          </objectPr>
        </oleObject>
      </mc:Choice>
      <mc:Fallback>
        <oleObject progId="Acrobat.Document.11" shapeId="2048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73"/>
  <sheetViews>
    <sheetView tabSelected="1" zoomScaleNormal="100" workbookViewId="0">
      <selection activeCell="N41" sqref="N41"/>
    </sheetView>
  </sheetViews>
  <sheetFormatPr defaultRowHeight="18.75" customHeight="1" x14ac:dyDescent="0.2"/>
  <cols>
    <col min="1" max="4" width="8.7109375" customWidth="1"/>
    <col min="5" max="5" width="4" customWidth="1"/>
    <col min="6" max="6" width="8.85546875" customWidth="1"/>
    <col min="7" max="13" width="8.7109375" customWidth="1"/>
  </cols>
  <sheetData>
    <row r="1" spans="1:13" ht="18.75" customHeight="1" x14ac:dyDescent="0.25">
      <c r="A1" s="9"/>
      <c r="B1" s="9"/>
      <c r="C1" s="9"/>
      <c r="D1" s="420" t="str">
        <f>'Budget Overview'!D1:M1</f>
        <v>Eckerd Connects</v>
      </c>
      <c r="E1" s="420"/>
      <c r="F1" s="420"/>
      <c r="G1" s="420"/>
      <c r="H1" s="420"/>
      <c r="I1" s="420"/>
      <c r="J1" s="420"/>
      <c r="K1" s="420"/>
      <c r="L1" s="420"/>
      <c r="M1" s="420"/>
    </row>
    <row r="2" spans="1:13" ht="18.75" customHeight="1" x14ac:dyDescent="0.25">
      <c r="A2" s="9"/>
      <c r="B2" s="9"/>
      <c r="C2" s="9"/>
      <c r="D2" s="420" t="str">
        <f>'Budget Overview'!D2:M2</f>
        <v>Program Annual Budget</v>
      </c>
      <c r="E2" s="420"/>
      <c r="F2" s="420"/>
      <c r="G2" s="420"/>
      <c r="H2" s="420"/>
      <c r="I2" s="420"/>
      <c r="J2" s="420"/>
      <c r="K2" s="420"/>
      <c r="L2" s="420"/>
      <c r="M2" s="420"/>
    </row>
    <row r="3" spans="1:13" ht="18.75" customHeight="1" x14ac:dyDescent="0.25">
      <c r="A3" s="9"/>
      <c r="B3" s="9"/>
      <c r="C3" s="9"/>
      <c r="D3" s="421" t="s">
        <v>349</v>
      </c>
      <c r="E3" s="421"/>
      <c r="F3" s="421"/>
      <c r="G3" s="421"/>
      <c r="H3" s="421"/>
      <c r="I3" s="421"/>
      <c r="J3" s="421"/>
      <c r="K3" s="421"/>
      <c r="L3" s="421"/>
      <c r="M3" s="421"/>
    </row>
    <row r="5" spans="1:13" ht="18" customHeight="1" x14ac:dyDescent="0.25">
      <c r="A5" s="9"/>
      <c r="B5" s="9"/>
      <c r="C5" s="9"/>
      <c r="D5" s="422" t="s">
        <v>60</v>
      </c>
      <c r="E5" s="422"/>
      <c r="F5" s="422"/>
      <c r="G5" s="422"/>
      <c r="H5" s="422"/>
      <c r="I5" s="422"/>
      <c r="J5" s="422"/>
      <c r="K5" s="422"/>
      <c r="L5" s="422"/>
      <c r="M5" s="422"/>
    </row>
    <row r="6" spans="1:13" ht="18" customHeight="1" x14ac:dyDescent="0.25">
      <c r="A6" s="5"/>
      <c r="B6" s="5"/>
      <c r="C6" s="5"/>
      <c r="D6" s="5"/>
      <c r="E6" s="5"/>
      <c r="F6" s="5"/>
      <c r="G6" s="5"/>
      <c r="H6" s="5"/>
      <c r="I6" s="5"/>
      <c r="J6" s="5"/>
    </row>
    <row r="7" spans="1:13" ht="18" customHeight="1" x14ac:dyDescent="0.25">
      <c r="A7" s="5"/>
      <c r="B7" s="5"/>
      <c r="C7" s="5"/>
      <c r="D7" s="5"/>
      <c r="E7" s="5"/>
      <c r="F7" s="5"/>
      <c r="G7" s="5"/>
      <c r="H7" s="5"/>
      <c r="I7" s="5"/>
      <c r="J7" s="5"/>
    </row>
    <row r="8" spans="1:13" ht="18" customHeight="1" x14ac:dyDescent="0.25">
      <c r="A8" s="5"/>
      <c r="B8" s="5"/>
      <c r="C8" s="5"/>
      <c r="D8" s="5"/>
      <c r="E8" s="5"/>
      <c r="F8" s="5"/>
      <c r="G8" s="5"/>
      <c r="H8" s="5"/>
      <c r="I8" s="5"/>
      <c r="J8" s="5"/>
    </row>
    <row r="9" spans="1:13" ht="18" customHeight="1" x14ac:dyDescent="0.25">
      <c r="A9" s="6" t="s">
        <v>61</v>
      </c>
      <c r="B9" s="5"/>
      <c r="C9" s="5"/>
      <c r="D9" s="5"/>
      <c r="E9" s="5"/>
      <c r="F9" s="5"/>
      <c r="G9" s="5"/>
      <c r="H9" s="5"/>
      <c r="I9" s="5"/>
      <c r="J9" s="5"/>
    </row>
    <row r="10" spans="1:13" ht="18" customHeight="1" x14ac:dyDescent="0.25">
      <c r="A10" s="6" t="s">
        <v>88</v>
      </c>
      <c r="B10" s="5"/>
      <c r="C10" s="5"/>
      <c r="D10" s="5"/>
      <c r="E10" s="5"/>
      <c r="F10" s="5"/>
      <c r="G10" s="5"/>
      <c r="H10" s="5"/>
      <c r="I10" s="5"/>
      <c r="J10" s="5"/>
    </row>
    <row r="11" spans="1:13" s="7" customFormat="1" ht="18" customHeight="1" x14ac:dyDescent="0.2">
      <c r="A11" s="6"/>
      <c r="B11" s="6"/>
      <c r="C11" s="6"/>
      <c r="D11" s="6"/>
      <c r="E11" s="6"/>
      <c r="F11" s="6"/>
      <c r="G11" s="6"/>
      <c r="H11" s="6"/>
      <c r="I11" s="6"/>
      <c r="J11" s="6"/>
    </row>
    <row r="12" spans="1:13" s="7" customFormat="1" ht="18" customHeight="1" x14ac:dyDescent="0.2">
      <c r="A12" s="6"/>
      <c r="B12" s="6"/>
      <c r="C12" s="6"/>
      <c r="D12" s="6"/>
      <c r="E12" s="6"/>
      <c r="F12" s="6"/>
      <c r="G12" s="6"/>
      <c r="H12" s="6"/>
      <c r="I12" s="6"/>
      <c r="J12" s="6"/>
    </row>
    <row r="13" spans="1:13" s="7" customFormat="1" ht="18" customHeight="1" x14ac:dyDescent="0.25">
      <c r="A13" s="6" t="s">
        <v>194</v>
      </c>
      <c r="B13" s="6"/>
      <c r="C13" s="6"/>
      <c r="D13" s="6"/>
      <c r="E13" s="6"/>
      <c r="F13" s="6"/>
      <c r="G13" s="6"/>
      <c r="H13" s="6"/>
      <c r="I13" s="6"/>
      <c r="J13" s="6"/>
    </row>
    <row r="14" spans="1:13" s="7" customFormat="1" ht="18" customHeight="1" x14ac:dyDescent="0.2">
      <c r="A14" s="6" t="s">
        <v>84</v>
      </c>
      <c r="B14" s="6"/>
      <c r="C14" s="6"/>
      <c r="D14" s="6"/>
      <c r="E14" s="6"/>
      <c r="F14" s="6"/>
      <c r="G14" s="6"/>
      <c r="H14" s="6"/>
      <c r="I14" s="6"/>
      <c r="J14" s="6"/>
    </row>
    <row r="15" spans="1:13" s="7" customFormat="1" ht="18" customHeight="1" x14ac:dyDescent="0.2">
      <c r="A15" s="6" t="s">
        <v>346</v>
      </c>
      <c r="B15" s="6"/>
      <c r="C15" s="6"/>
      <c r="D15" s="6"/>
      <c r="E15" s="6"/>
      <c r="F15" s="6"/>
      <c r="G15" s="6"/>
      <c r="H15" s="6"/>
      <c r="I15" s="6"/>
      <c r="J15" s="6"/>
    </row>
    <row r="16" spans="1:13" s="7" customFormat="1" ht="18" customHeight="1" x14ac:dyDescent="0.2">
      <c r="A16" s="6"/>
      <c r="B16" s="6"/>
      <c r="C16" s="6"/>
      <c r="D16" s="6"/>
      <c r="E16" s="6"/>
      <c r="F16" s="6"/>
      <c r="G16" s="6"/>
      <c r="H16" s="6"/>
      <c r="I16" s="6"/>
      <c r="J16" s="6"/>
    </row>
    <row r="17" spans="1:14" s="7" customFormat="1" ht="18" customHeight="1" x14ac:dyDescent="0.2">
      <c r="A17" s="6"/>
      <c r="B17" s="6"/>
      <c r="C17" s="6"/>
      <c r="D17" s="6"/>
      <c r="E17" s="6"/>
      <c r="F17" s="6"/>
      <c r="G17" s="6"/>
      <c r="H17" s="6"/>
      <c r="I17" s="6"/>
      <c r="J17" s="6"/>
    </row>
    <row r="18" spans="1:14" s="7" customFormat="1" ht="18" customHeight="1" x14ac:dyDescent="0.25">
      <c r="A18" s="6" t="s">
        <v>195</v>
      </c>
      <c r="B18" s="6"/>
      <c r="C18" s="6"/>
      <c r="D18" s="6"/>
      <c r="E18" s="6"/>
      <c r="F18" s="6"/>
      <c r="G18" s="6"/>
      <c r="H18" s="6"/>
      <c r="I18" s="6"/>
      <c r="J18" s="6"/>
    </row>
    <row r="19" spans="1:14" s="7" customFormat="1" ht="18" customHeight="1" x14ac:dyDescent="0.2">
      <c r="A19" s="6" t="s">
        <v>344</v>
      </c>
      <c r="B19" s="6"/>
      <c r="C19" s="6"/>
      <c r="D19" s="6"/>
      <c r="E19" s="6"/>
      <c r="F19" s="6"/>
      <c r="G19" s="6"/>
      <c r="H19" s="6"/>
      <c r="I19" s="6"/>
      <c r="J19" s="6"/>
    </row>
    <row r="20" spans="1:14" s="7" customFormat="1" ht="18" customHeight="1" x14ac:dyDescent="0.2">
      <c r="A20" s="6" t="s">
        <v>122</v>
      </c>
      <c r="B20" s="6"/>
      <c r="C20" s="6"/>
      <c r="D20" s="6"/>
      <c r="E20" s="6"/>
      <c r="F20" s="6"/>
      <c r="G20" s="6"/>
      <c r="H20" s="6"/>
      <c r="I20" s="6"/>
      <c r="J20" s="6"/>
    </row>
    <row r="21" spans="1:14" s="7" customFormat="1" ht="18" customHeight="1" x14ac:dyDescent="0.2">
      <c r="A21" s="6" t="s">
        <v>123</v>
      </c>
      <c r="B21" s="6"/>
      <c r="C21" s="6"/>
      <c r="D21" s="6"/>
      <c r="E21" s="6"/>
      <c r="F21" s="6"/>
      <c r="G21" s="6"/>
      <c r="H21" s="6"/>
      <c r="I21" s="6"/>
      <c r="J21" s="6"/>
    </row>
    <row r="22" spans="1:14" s="7" customFormat="1" ht="18" customHeight="1" x14ac:dyDescent="0.2">
      <c r="A22" s="6"/>
      <c r="B22" s="6"/>
      <c r="C22" s="6"/>
      <c r="D22" s="6"/>
      <c r="E22" s="6"/>
      <c r="F22" s="6"/>
      <c r="G22" s="6"/>
      <c r="H22" s="6"/>
      <c r="I22" s="6"/>
      <c r="J22" s="6"/>
    </row>
    <row r="23" spans="1:14" s="7" customFormat="1" ht="18" customHeight="1" x14ac:dyDescent="0.2">
      <c r="A23" s="6"/>
      <c r="B23" s="6"/>
      <c r="C23" s="6"/>
      <c r="D23" s="6"/>
      <c r="E23" s="6"/>
      <c r="F23" s="6"/>
      <c r="G23" s="6"/>
      <c r="H23" s="6"/>
      <c r="I23" s="6"/>
      <c r="J23" s="6"/>
    </row>
    <row r="24" spans="1:14" s="7" customFormat="1" ht="18" customHeight="1" x14ac:dyDescent="0.25">
      <c r="A24" s="80" t="s">
        <v>196</v>
      </c>
      <c r="B24" s="80"/>
      <c r="C24" s="80"/>
      <c r="D24" s="80"/>
      <c r="E24" s="80"/>
      <c r="F24" s="80"/>
      <c r="G24" s="80"/>
      <c r="H24" s="80"/>
      <c r="I24" s="80"/>
      <c r="J24" s="80"/>
      <c r="K24" s="81"/>
      <c r="L24" s="81"/>
      <c r="M24" s="81"/>
      <c r="N24" s="81"/>
    </row>
    <row r="25" spans="1:14" s="7" customFormat="1" ht="18" customHeight="1" x14ac:dyDescent="0.2">
      <c r="A25" s="80" t="s">
        <v>345</v>
      </c>
      <c r="B25" s="80"/>
      <c r="C25" s="80"/>
      <c r="D25" s="80"/>
      <c r="E25" s="80"/>
      <c r="F25" s="80"/>
      <c r="G25" s="80"/>
      <c r="H25" s="80"/>
      <c r="I25" s="80"/>
      <c r="J25" s="80"/>
      <c r="K25" s="81"/>
      <c r="L25" s="81"/>
      <c r="M25" s="81"/>
      <c r="N25" s="81"/>
    </row>
    <row r="26" spans="1:14" s="7" customFormat="1" ht="18" customHeight="1" x14ac:dyDescent="0.2">
      <c r="A26" s="80" t="s">
        <v>197</v>
      </c>
      <c r="B26" s="80"/>
      <c r="C26" s="80"/>
      <c r="D26" s="80"/>
      <c r="E26" s="80"/>
      <c r="F26" s="80"/>
      <c r="G26" s="80"/>
      <c r="H26" s="80"/>
      <c r="I26" s="80"/>
      <c r="J26" s="80"/>
      <c r="K26" s="81"/>
      <c r="L26" s="81"/>
      <c r="M26" s="81"/>
      <c r="N26" s="81"/>
    </row>
    <row r="27" spans="1:14" s="7" customFormat="1" ht="18" customHeight="1" x14ac:dyDescent="0.2">
      <c r="A27" s="80" t="s">
        <v>198</v>
      </c>
      <c r="B27" s="80"/>
      <c r="C27" s="80"/>
      <c r="D27" s="80"/>
      <c r="E27" s="80"/>
      <c r="F27" s="80"/>
      <c r="G27" s="80"/>
      <c r="H27" s="80"/>
      <c r="I27" s="80"/>
      <c r="J27" s="80"/>
      <c r="K27" s="81"/>
      <c r="L27" s="81"/>
      <c r="M27" s="81"/>
      <c r="N27" s="81"/>
    </row>
    <row r="28" spans="1:14" s="7" customFormat="1" ht="18" customHeight="1" x14ac:dyDescent="0.2">
      <c r="A28" s="80"/>
      <c r="B28" s="80"/>
      <c r="C28" s="80"/>
      <c r="D28" s="80"/>
      <c r="E28" s="80"/>
      <c r="F28" s="80"/>
      <c r="G28" s="80"/>
      <c r="H28" s="80"/>
      <c r="I28" s="80"/>
      <c r="J28" s="80"/>
      <c r="K28" s="81"/>
      <c r="L28" s="81"/>
      <c r="M28" s="81"/>
      <c r="N28" s="81"/>
    </row>
    <row r="29" spans="1:14" s="7" customFormat="1" ht="18" customHeight="1" x14ac:dyDescent="0.2">
      <c r="A29" s="6"/>
      <c r="B29" s="6"/>
      <c r="C29" s="6"/>
      <c r="D29" s="6"/>
      <c r="E29" s="6"/>
      <c r="F29" s="6"/>
      <c r="G29" s="6"/>
      <c r="H29" s="6"/>
      <c r="I29" s="6"/>
      <c r="J29" s="6"/>
    </row>
    <row r="30" spans="1:14" s="7" customFormat="1" ht="18" customHeight="1" x14ac:dyDescent="0.25">
      <c r="A30" s="8" t="s">
        <v>83</v>
      </c>
      <c r="B30" s="8"/>
      <c r="C30" s="8"/>
      <c r="D30" s="8"/>
      <c r="E30" s="8"/>
      <c r="F30" s="8"/>
      <c r="G30" s="8"/>
      <c r="H30" s="8"/>
      <c r="I30" s="8"/>
      <c r="J30" s="8"/>
      <c r="K30" s="8"/>
      <c r="L30" s="8"/>
      <c r="M30" s="8"/>
    </row>
    <row r="31" spans="1:14" s="7" customFormat="1" ht="18" customHeight="1" x14ac:dyDescent="0.2">
      <c r="A31" s="6" t="s">
        <v>85</v>
      </c>
      <c r="B31" s="6"/>
      <c r="C31" s="6"/>
      <c r="D31" s="6"/>
      <c r="E31" s="6"/>
      <c r="F31" s="6"/>
      <c r="G31" s="6"/>
      <c r="H31" s="6"/>
      <c r="I31" s="6"/>
      <c r="J31" s="6"/>
    </row>
    <row r="32" spans="1:14" s="7" customFormat="1" ht="18" customHeight="1" x14ac:dyDescent="0.2">
      <c r="A32" s="6" t="s">
        <v>204</v>
      </c>
      <c r="B32" s="6"/>
      <c r="F32" s="6"/>
      <c r="G32" s="6"/>
      <c r="H32" s="6"/>
      <c r="I32" s="6"/>
      <c r="J32" s="6"/>
    </row>
    <row r="33" spans="1:11" s="7" customFormat="1" ht="18" customHeight="1" x14ac:dyDescent="0.2">
      <c r="A33" s="82" t="s">
        <v>205</v>
      </c>
      <c r="B33" s="6"/>
      <c r="F33" s="6"/>
      <c r="G33" s="6"/>
      <c r="H33" s="6"/>
      <c r="I33" s="6"/>
      <c r="J33" s="6"/>
    </row>
    <row r="34" spans="1:11" s="7" customFormat="1" ht="18" customHeight="1" x14ac:dyDescent="0.2">
      <c r="A34" s="6"/>
      <c r="B34" s="6"/>
      <c r="F34" s="6"/>
      <c r="G34" s="6"/>
      <c r="H34" s="6"/>
      <c r="I34" s="6"/>
      <c r="J34" s="6"/>
    </row>
    <row r="35" spans="1:11" s="7" customFormat="1" ht="18" customHeight="1" x14ac:dyDescent="0.25">
      <c r="A35" s="6"/>
      <c r="B35" s="6" t="s">
        <v>97</v>
      </c>
      <c r="F35" s="6"/>
      <c r="G35" s="6"/>
      <c r="H35" s="6"/>
      <c r="I35" s="6"/>
      <c r="J35" s="6"/>
    </row>
    <row r="36" spans="1:11" s="7" customFormat="1" ht="18" customHeight="1" x14ac:dyDescent="0.2">
      <c r="A36" s="6"/>
      <c r="C36" s="6" t="s">
        <v>98</v>
      </c>
      <c r="F36" s="6"/>
      <c r="G36" s="6"/>
      <c r="H36" s="6"/>
      <c r="I36" s="6"/>
      <c r="J36" s="6"/>
    </row>
    <row r="37" spans="1:11" s="7" customFormat="1" ht="18" customHeight="1" x14ac:dyDescent="0.2">
      <c r="A37" s="6"/>
      <c r="B37" s="6"/>
      <c r="C37" s="7" t="s">
        <v>66</v>
      </c>
      <c r="F37" s="6"/>
      <c r="G37" s="6"/>
      <c r="H37" s="6"/>
      <c r="I37" s="6"/>
      <c r="J37" s="6"/>
    </row>
    <row r="38" spans="1:11" s="7" customFormat="1" ht="18" customHeight="1" x14ac:dyDescent="0.25">
      <c r="A38" s="6"/>
      <c r="B38" s="6" t="s">
        <v>181</v>
      </c>
      <c r="F38" s="6"/>
      <c r="G38" s="6"/>
      <c r="H38" s="6"/>
      <c r="I38" s="6"/>
      <c r="J38" s="6"/>
    </row>
    <row r="39" spans="1:11" s="7" customFormat="1" ht="18" customHeight="1" x14ac:dyDescent="0.2">
      <c r="A39" s="6"/>
      <c r="B39" s="6"/>
      <c r="C39" s="7" t="s">
        <v>182</v>
      </c>
      <c r="F39" s="6"/>
      <c r="G39" s="6"/>
      <c r="H39" s="6"/>
      <c r="I39" s="6"/>
      <c r="J39" s="6"/>
    </row>
    <row r="40" spans="1:11" s="7" customFormat="1" ht="18" customHeight="1" x14ac:dyDescent="0.2">
      <c r="A40" s="6"/>
      <c r="B40" s="6"/>
      <c r="C40" s="7" t="s">
        <v>206</v>
      </c>
      <c r="F40" s="6"/>
      <c r="G40" s="6"/>
      <c r="H40" s="6"/>
      <c r="I40" s="6"/>
      <c r="J40" s="6"/>
    </row>
    <row r="41" spans="1:11" s="7" customFormat="1" ht="18" customHeight="1" x14ac:dyDescent="0.2">
      <c r="A41" s="6"/>
      <c r="B41" s="6"/>
      <c r="C41" s="7" t="s">
        <v>183</v>
      </c>
      <c r="F41" s="6"/>
      <c r="G41" s="6"/>
      <c r="H41" s="6"/>
      <c r="I41" s="6"/>
      <c r="J41" s="6"/>
    </row>
    <row r="42" spans="1:11" s="7" customFormat="1" ht="18" customHeight="1" x14ac:dyDescent="0.25">
      <c r="A42" s="6"/>
      <c r="B42" s="6" t="s">
        <v>38</v>
      </c>
      <c r="F42" s="6"/>
      <c r="G42" s="6"/>
      <c r="H42" s="6"/>
      <c r="I42" s="18"/>
      <c r="J42" s="18"/>
      <c r="K42" s="19"/>
    </row>
    <row r="43" spans="1:11" s="7" customFormat="1" ht="18" customHeight="1" x14ac:dyDescent="0.25">
      <c r="A43" s="6"/>
      <c r="B43" s="6" t="s">
        <v>36</v>
      </c>
      <c r="F43" s="6"/>
      <c r="G43" s="6"/>
      <c r="H43" s="6"/>
      <c r="I43" s="6"/>
      <c r="J43" s="6"/>
    </row>
    <row r="44" spans="1:11" s="7" customFormat="1" ht="18" customHeight="1" x14ac:dyDescent="0.2">
      <c r="A44" s="6"/>
      <c r="C44" s="6" t="s">
        <v>37</v>
      </c>
      <c r="F44" s="6"/>
      <c r="G44" s="6"/>
      <c r="H44" s="6"/>
      <c r="I44" s="6"/>
      <c r="J44" s="6"/>
    </row>
    <row r="45" spans="1:11" s="7" customFormat="1" ht="18" customHeight="1" x14ac:dyDescent="0.25">
      <c r="A45" s="6"/>
      <c r="B45" s="7" t="s">
        <v>87</v>
      </c>
      <c r="C45" s="6"/>
      <c r="F45" s="6"/>
      <c r="G45" s="6"/>
      <c r="H45" s="6"/>
      <c r="I45" s="6"/>
      <c r="J45" s="6"/>
    </row>
    <row r="46" spans="1:11" s="7" customFormat="1" ht="18" customHeight="1" x14ac:dyDescent="0.2">
      <c r="A46" s="6"/>
      <c r="C46" s="7" t="s">
        <v>86</v>
      </c>
      <c r="F46" s="6"/>
      <c r="G46" s="6"/>
      <c r="H46" s="6"/>
      <c r="I46" s="6"/>
      <c r="J46" s="6"/>
    </row>
    <row r="47" spans="1:11" s="7" customFormat="1" ht="18" customHeight="1" x14ac:dyDescent="0.2">
      <c r="A47" s="6"/>
      <c r="B47" s="6"/>
      <c r="F47" s="6"/>
      <c r="G47" s="6"/>
      <c r="H47" s="6"/>
      <c r="I47" s="6"/>
      <c r="J47" s="6"/>
    </row>
    <row r="48" spans="1: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sheetProtection password="DBEE" sheet="1" objects="1" scenarios="1"/>
  <mergeCells count="4">
    <mergeCell ref="D1:M1"/>
    <mergeCell ref="D2:M2"/>
    <mergeCell ref="D3:M3"/>
    <mergeCell ref="D5:M5"/>
  </mergeCells>
  <pageMargins left="0.96" right="0.44" top="0.48" bottom="0.32" header="0.3" footer="0.3"/>
  <pageSetup scale="84" orientation="portrait" r:id="rId1"/>
  <drawing r:id="rId2"/>
  <legacyDrawing r:id="rId3"/>
  <oleObjects>
    <mc:AlternateContent xmlns:mc="http://schemas.openxmlformats.org/markup-compatibility/2006">
      <mc:Choice Requires="x14">
        <oleObject progId="Acrobat.Document.11" shapeId="3073" r:id="rId4">
          <objectPr defaultSize="0" autoPict="0" r:id="rId5">
            <anchor moveWithCells="1" sizeWithCells="1">
              <from>
                <xdr:col>0</xdr:col>
                <xdr:colOff>0</xdr:colOff>
                <xdr:row>1</xdr:row>
                <xdr:rowOff>0</xdr:rowOff>
              </from>
              <to>
                <xdr:col>5</xdr:col>
                <xdr:colOff>257175</xdr:colOff>
                <xdr:row>4</xdr:row>
                <xdr:rowOff>123825</xdr:rowOff>
              </to>
            </anchor>
          </objectPr>
        </oleObject>
      </mc:Choice>
      <mc:Fallback>
        <oleObject progId="Acrobat.Document.11"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57"/>
  <sheetViews>
    <sheetView zoomScaleNormal="100" workbookViewId="0">
      <selection activeCell="H14" sqref="H14"/>
    </sheetView>
  </sheetViews>
  <sheetFormatPr defaultRowHeight="18.75" customHeight="1" x14ac:dyDescent="0.2"/>
  <cols>
    <col min="1" max="4" width="8.7109375" style="144" customWidth="1"/>
    <col min="5" max="5" width="4" style="144" customWidth="1"/>
    <col min="6" max="6" width="8.85546875" style="144" customWidth="1"/>
    <col min="7" max="13" width="8.7109375" style="144" customWidth="1"/>
    <col min="14" max="16384" width="9.140625" style="144"/>
  </cols>
  <sheetData>
    <row r="1" spans="1:13" ht="18.75" customHeight="1" x14ac:dyDescent="0.25">
      <c r="A1" s="166"/>
      <c r="B1" s="166"/>
      <c r="C1" s="166"/>
      <c r="D1" s="421" t="s">
        <v>332</v>
      </c>
      <c r="E1" s="421"/>
      <c r="F1" s="421"/>
      <c r="G1" s="421"/>
      <c r="H1" s="421"/>
      <c r="I1" s="421"/>
      <c r="J1" s="421"/>
      <c r="K1" s="421"/>
      <c r="L1" s="421"/>
      <c r="M1" s="421"/>
    </row>
    <row r="2" spans="1:13" ht="18.75" customHeight="1" x14ac:dyDescent="0.25">
      <c r="A2"/>
      <c r="B2" s="166"/>
      <c r="C2" s="166"/>
      <c r="D2" s="421" t="s">
        <v>82</v>
      </c>
      <c r="E2" s="421"/>
      <c r="F2" s="421"/>
      <c r="G2" s="421"/>
      <c r="H2" s="421"/>
      <c r="I2" s="421"/>
      <c r="J2" s="421"/>
      <c r="K2" s="421"/>
      <c r="L2" s="421"/>
      <c r="M2" s="421"/>
    </row>
    <row r="3" spans="1:13" ht="18.75" customHeight="1" x14ac:dyDescent="0.25">
      <c r="A3" s="166"/>
      <c r="B3" s="166"/>
      <c r="C3" s="166"/>
      <c r="D3" s="421" t="s">
        <v>349</v>
      </c>
      <c r="E3" s="421"/>
      <c r="F3" s="421"/>
      <c r="G3" s="421"/>
      <c r="H3" s="421"/>
      <c r="I3" s="421"/>
      <c r="J3" s="421"/>
      <c r="K3" s="421"/>
      <c r="L3" s="421"/>
      <c r="M3" s="421"/>
    </row>
    <row r="4" spans="1:13" ht="18.75" customHeight="1" x14ac:dyDescent="0.2">
      <c r="A4" s="167"/>
      <c r="B4" s="167"/>
      <c r="C4" s="167"/>
      <c r="D4" s="167"/>
      <c r="E4" s="167"/>
      <c r="F4" s="167"/>
      <c r="G4" s="167"/>
      <c r="H4" s="167"/>
      <c r="I4" s="167"/>
      <c r="J4" s="167"/>
      <c r="K4" s="167"/>
      <c r="L4" s="167"/>
      <c r="M4" s="167"/>
    </row>
    <row r="5" spans="1:13" ht="18" customHeight="1" x14ac:dyDescent="0.25">
      <c r="A5" s="166"/>
      <c r="B5" s="166"/>
      <c r="C5" s="166"/>
      <c r="D5" s="426" t="s">
        <v>59</v>
      </c>
      <c r="E5" s="426"/>
      <c r="F5" s="426"/>
      <c r="G5" s="426"/>
      <c r="H5" s="426"/>
      <c r="I5" s="426"/>
      <c r="J5" s="426"/>
      <c r="K5" s="426"/>
      <c r="L5" s="426"/>
      <c r="M5" s="426"/>
    </row>
    <row r="6" spans="1:13" ht="18" customHeight="1" x14ac:dyDescent="0.25">
      <c r="A6" s="168"/>
      <c r="B6" s="168"/>
      <c r="C6" s="168"/>
      <c r="D6" s="168"/>
      <c r="E6" s="168"/>
      <c r="F6" s="168"/>
      <c r="G6" s="168"/>
      <c r="H6" s="168"/>
      <c r="I6" s="168"/>
      <c r="J6" s="168"/>
      <c r="K6" s="167"/>
      <c r="L6" s="167"/>
      <c r="M6" s="167"/>
    </row>
    <row r="7" spans="1:13" ht="18" customHeight="1" x14ac:dyDescent="0.25">
      <c r="A7" s="168"/>
      <c r="B7" s="168"/>
      <c r="C7" s="168"/>
      <c r="D7" s="168"/>
      <c r="E7" s="168"/>
      <c r="F7" s="168"/>
      <c r="G7" s="168"/>
      <c r="H7" s="168"/>
      <c r="I7" s="168"/>
      <c r="J7" s="168"/>
      <c r="K7" s="167"/>
      <c r="L7" s="167"/>
      <c r="M7" s="167"/>
    </row>
    <row r="8" spans="1:13" ht="18" customHeight="1" x14ac:dyDescent="0.25">
      <c r="A8" s="169" t="s">
        <v>15</v>
      </c>
      <c r="B8" s="168"/>
      <c r="C8" s="168"/>
      <c r="D8" s="168"/>
      <c r="E8" s="168"/>
      <c r="F8" s="168"/>
      <c r="G8" s="168"/>
      <c r="H8" s="168"/>
      <c r="I8" s="168"/>
      <c r="J8" s="168"/>
      <c r="K8" s="167"/>
      <c r="L8" s="167"/>
      <c r="M8" s="167"/>
    </row>
    <row r="9" spans="1:13" ht="18" customHeight="1" x14ac:dyDescent="0.25">
      <c r="A9" s="169" t="s">
        <v>16</v>
      </c>
      <c r="B9" s="168"/>
      <c r="C9" s="168"/>
      <c r="D9" s="168"/>
      <c r="E9" s="168"/>
      <c r="F9" s="168"/>
      <c r="G9" s="168"/>
      <c r="H9" s="168"/>
      <c r="I9" s="168"/>
      <c r="J9" s="168"/>
      <c r="K9" s="167"/>
      <c r="L9" s="167"/>
      <c r="M9" s="167"/>
    </row>
    <row r="10" spans="1:13" ht="18" customHeight="1" x14ac:dyDescent="0.25">
      <c r="A10" s="169" t="s">
        <v>175</v>
      </c>
      <c r="B10" s="168"/>
      <c r="C10" s="168"/>
      <c r="D10" s="168"/>
      <c r="E10" s="168"/>
      <c r="F10" s="168"/>
      <c r="G10" s="168"/>
      <c r="H10" s="168"/>
      <c r="I10" s="168"/>
      <c r="J10" s="168"/>
      <c r="K10" s="167"/>
      <c r="L10" s="167"/>
      <c r="M10" s="167"/>
    </row>
    <row r="11" spans="1:13" ht="18" customHeight="1" x14ac:dyDescent="0.25">
      <c r="A11" s="146"/>
      <c r="B11" s="145"/>
      <c r="C11" s="145"/>
      <c r="D11" s="145"/>
      <c r="E11" s="145"/>
      <c r="F11" s="145"/>
      <c r="G11" s="145"/>
      <c r="H11" s="145"/>
      <c r="I11" s="145"/>
      <c r="J11" s="145"/>
    </row>
    <row r="12" spans="1:13" ht="18" customHeight="1" x14ac:dyDescent="0.25">
      <c r="A12" s="147"/>
      <c r="B12" s="148"/>
      <c r="C12" s="148"/>
      <c r="D12" s="148"/>
      <c r="E12" s="148"/>
      <c r="F12" s="148"/>
      <c r="G12" s="148"/>
      <c r="H12" s="148"/>
      <c r="I12" s="148"/>
      <c r="J12" s="148"/>
      <c r="K12" s="149"/>
      <c r="L12" s="149"/>
    </row>
    <row r="13" spans="1:13" ht="18" customHeight="1" x14ac:dyDescent="0.25">
      <c r="A13" s="147"/>
      <c r="B13" s="148"/>
      <c r="C13" s="148"/>
      <c r="D13" s="148"/>
      <c r="E13" s="148"/>
      <c r="F13" s="148"/>
      <c r="G13" s="148"/>
      <c r="H13" s="148"/>
      <c r="I13" s="148"/>
      <c r="J13" s="148"/>
      <c r="K13" s="149"/>
      <c r="L13" s="149"/>
    </row>
    <row r="14" spans="1:13" ht="18" customHeight="1" x14ac:dyDescent="0.25">
      <c r="A14" s="147"/>
      <c r="B14" s="148"/>
      <c r="C14" s="148"/>
      <c r="D14" s="150"/>
      <c r="E14" s="150"/>
      <c r="F14" s="148"/>
      <c r="G14" s="148"/>
      <c r="H14" s="148"/>
      <c r="I14" s="148"/>
      <c r="J14" s="148"/>
      <c r="K14" s="149"/>
      <c r="L14" s="149"/>
      <c r="M14" s="144" t="str">
        <f>IF('ECA Use Only'!B2=18,"X","")</f>
        <v/>
      </c>
    </row>
    <row r="15" spans="1:13" ht="18" customHeight="1" x14ac:dyDescent="0.25">
      <c r="A15" s="147"/>
      <c r="B15" s="148"/>
      <c r="C15" s="148"/>
      <c r="D15" s="148"/>
      <c r="E15" s="148"/>
      <c r="F15" s="148"/>
      <c r="G15" s="148"/>
      <c r="H15" s="148"/>
      <c r="I15" s="148"/>
      <c r="J15" s="148"/>
      <c r="K15" s="149"/>
      <c r="L15" s="149"/>
    </row>
    <row r="16" spans="1:13" ht="18" customHeight="1" x14ac:dyDescent="0.25">
      <c r="A16" s="147"/>
      <c r="B16" s="148"/>
      <c r="C16" s="148"/>
      <c r="D16" s="148"/>
      <c r="E16" s="148"/>
      <c r="F16" s="148"/>
      <c r="G16" s="148"/>
      <c r="H16" s="148"/>
      <c r="I16" s="148"/>
      <c r="J16" s="148"/>
      <c r="K16" s="149"/>
      <c r="L16" s="149"/>
    </row>
    <row r="17" spans="1:13" ht="18" customHeight="1" x14ac:dyDescent="0.25">
      <c r="A17" s="147"/>
      <c r="B17" s="145"/>
      <c r="C17" s="151" t="str">
        <f>IF(M14="X","Enter Agency Name and Program  in cell C18 below if Not Listed appears above","")</f>
        <v/>
      </c>
      <c r="D17" s="152"/>
      <c r="E17" s="152"/>
      <c r="F17" s="152"/>
      <c r="G17" s="152"/>
      <c r="H17" s="152"/>
      <c r="I17" s="152"/>
      <c r="J17" s="152"/>
      <c r="K17" s="153"/>
    </row>
    <row r="18" spans="1:13" ht="18" customHeight="1" x14ac:dyDescent="0.25">
      <c r="A18" s="145"/>
      <c r="B18" s="145"/>
      <c r="C18" s="154"/>
      <c r="D18" s="155"/>
      <c r="E18" s="155"/>
      <c r="F18" s="155"/>
      <c r="G18" s="155"/>
      <c r="H18" s="155"/>
      <c r="I18" s="155"/>
      <c r="J18" s="155"/>
      <c r="K18" s="156"/>
    </row>
    <row r="19" spans="1:13" ht="18" customHeight="1" x14ac:dyDescent="0.25">
      <c r="A19" s="168"/>
      <c r="B19" s="168"/>
      <c r="C19" s="168"/>
      <c r="D19" s="168"/>
      <c r="E19" s="168"/>
      <c r="F19" s="168"/>
      <c r="G19" s="168"/>
      <c r="H19" s="168"/>
      <c r="I19" s="168"/>
      <c r="J19" s="168"/>
      <c r="K19" s="167"/>
      <c r="L19" s="167"/>
      <c r="M19" s="167"/>
    </row>
    <row r="20" spans="1:13" s="157" customFormat="1" ht="18" customHeight="1" x14ac:dyDescent="0.25">
      <c r="A20" s="169" t="s">
        <v>121</v>
      </c>
      <c r="B20" s="169"/>
      <c r="C20" s="169"/>
      <c r="D20" s="169"/>
      <c r="E20" s="169"/>
      <c r="F20" s="169"/>
      <c r="G20" s="169"/>
      <c r="H20" s="169"/>
      <c r="I20" s="169"/>
      <c r="J20" s="169"/>
      <c r="K20" s="170"/>
      <c r="L20" s="170"/>
      <c r="M20" s="170"/>
    </row>
    <row r="21" spans="1:13" s="157" customFormat="1" ht="18" customHeight="1" x14ac:dyDescent="0.2">
      <c r="A21" s="169" t="s">
        <v>327</v>
      </c>
      <c r="B21" s="169"/>
      <c r="C21" s="169"/>
      <c r="D21" s="169"/>
      <c r="E21" s="169"/>
      <c r="F21" s="169"/>
      <c r="G21" s="169"/>
      <c r="H21" s="169"/>
      <c r="I21" s="169"/>
      <c r="J21" s="169"/>
      <c r="K21" s="170"/>
      <c r="L21" s="170"/>
      <c r="M21" s="170"/>
    </row>
    <row r="22" spans="1:13" s="157" customFormat="1" ht="18" customHeight="1" x14ac:dyDescent="0.2">
      <c r="A22" s="169"/>
      <c r="B22" s="169"/>
      <c r="C22" s="169"/>
      <c r="D22" s="169"/>
      <c r="E22" s="169"/>
      <c r="F22" s="169"/>
      <c r="G22" s="169"/>
      <c r="H22" s="169"/>
      <c r="I22" s="169"/>
      <c r="J22" s="169"/>
      <c r="K22" s="170"/>
      <c r="L22" s="170"/>
      <c r="M22" s="170"/>
    </row>
    <row r="23" spans="1:13" s="157" customFormat="1" ht="18" customHeight="1" x14ac:dyDescent="0.2">
      <c r="A23" s="169"/>
      <c r="B23" s="169"/>
      <c r="C23" s="169"/>
      <c r="D23" s="169"/>
      <c r="E23" s="169"/>
      <c r="F23" s="169"/>
      <c r="G23" s="169"/>
      <c r="H23" s="169"/>
      <c r="I23" s="169"/>
      <c r="J23" s="169"/>
      <c r="K23" s="170"/>
      <c r="L23" s="170"/>
      <c r="M23" s="170"/>
    </row>
    <row r="24" spans="1:13" ht="18" customHeight="1" x14ac:dyDescent="0.25">
      <c r="A24" s="169" t="s">
        <v>115</v>
      </c>
      <c r="B24" s="168"/>
      <c r="C24" s="168"/>
      <c r="D24" s="168"/>
      <c r="E24" s="168"/>
      <c r="F24" s="168"/>
      <c r="G24" s="168"/>
      <c r="H24" s="168"/>
      <c r="I24" s="168"/>
      <c r="J24" s="168"/>
      <c r="K24" s="167"/>
      <c r="L24" s="167"/>
      <c r="M24" s="167"/>
    </row>
    <row r="25" spans="1:13" ht="18" customHeight="1" x14ac:dyDescent="0.25">
      <c r="A25" s="169" t="s">
        <v>42</v>
      </c>
      <c r="B25" s="168"/>
      <c r="C25" s="168"/>
      <c r="D25" s="410"/>
      <c r="E25" s="168"/>
      <c r="F25" s="168"/>
      <c r="G25" s="168"/>
      <c r="H25" s="168"/>
      <c r="I25" s="168"/>
      <c r="J25" s="168"/>
      <c r="K25" s="167"/>
      <c r="L25" s="167"/>
      <c r="M25" s="167"/>
    </row>
    <row r="26" spans="1:13" ht="18" customHeight="1" x14ac:dyDescent="0.25">
      <c r="A26" s="169" t="s">
        <v>328</v>
      </c>
      <c r="B26" s="168"/>
      <c r="C26" s="168"/>
      <c r="D26" s="168"/>
      <c r="E26" s="168"/>
      <c r="F26" s="168"/>
      <c r="G26" s="168"/>
      <c r="H26" s="168"/>
      <c r="I26" s="168"/>
      <c r="J26" s="168"/>
      <c r="K26" s="167"/>
      <c r="L26" s="167"/>
      <c r="M26" s="167"/>
    </row>
    <row r="27" spans="1:13" ht="18" customHeight="1" x14ac:dyDescent="0.25">
      <c r="A27" s="169" t="s">
        <v>116</v>
      </c>
      <c r="B27" s="168"/>
      <c r="C27" s="168"/>
      <c r="D27" s="168"/>
      <c r="E27" s="168"/>
      <c r="F27" s="168"/>
      <c r="G27" s="168"/>
      <c r="H27" s="168"/>
      <c r="I27" s="168"/>
      <c r="J27" s="168"/>
      <c r="K27" s="167"/>
      <c r="L27" s="167"/>
      <c r="M27" s="167"/>
    </row>
    <row r="28" spans="1:13" ht="18" customHeight="1" x14ac:dyDescent="0.25">
      <c r="A28" s="146"/>
      <c r="B28" s="145"/>
      <c r="C28" s="145"/>
      <c r="D28" s="145"/>
      <c r="E28" s="145"/>
      <c r="F28" s="145"/>
      <c r="G28" s="145"/>
      <c r="H28" s="145"/>
      <c r="I28" s="145"/>
      <c r="J28" s="145"/>
    </row>
    <row r="29" spans="1:13" ht="18" customHeight="1" x14ac:dyDescent="0.25">
      <c r="A29" s="145"/>
      <c r="B29" s="148"/>
      <c r="C29" s="148"/>
      <c r="D29" s="149"/>
      <c r="E29" s="149"/>
      <c r="F29" s="149"/>
      <c r="G29" s="148"/>
      <c r="H29" s="148"/>
      <c r="I29" s="148"/>
      <c r="J29" s="148"/>
      <c r="K29" s="149"/>
      <c r="L29" s="149"/>
    </row>
    <row r="30" spans="1:13" ht="18" customHeight="1" x14ac:dyDescent="0.25">
      <c r="A30" s="145"/>
      <c r="B30" s="148"/>
      <c r="C30" s="148"/>
      <c r="D30" s="149"/>
      <c r="E30" s="149"/>
      <c r="F30" s="149"/>
      <c r="G30" s="149"/>
      <c r="H30" s="427"/>
      <c r="I30" s="428"/>
      <c r="J30" s="429"/>
      <c r="K30" s="149"/>
      <c r="L30" s="149"/>
    </row>
    <row r="31" spans="1:13" ht="18" customHeight="1" x14ac:dyDescent="0.25">
      <c r="A31" s="145"/>
      <c r="B31" s="148"/>
      <c r="C31" s="148"/>
      <c r="D31" s="158"/>
      <c r="E31" s="158"/>
      <c r="F31" s="158"/>
      <c r="G31" s="148"/>
      <c r="H31" s="148"/>
      <c r="I31" s="148"/>
      <c r="J31" s="148"/>
      <c r="K31" s="149"/>
      <c r="L31" s="149"/>
    </row>
    <row r="32" spans="1:13" s="159" customFormat="1" ht="18" customHeight="1" x14ac:dyDescent="0.25">
      <c r="A32" s="147"/>
      <c r="B32" s="147"/>
      <c r="C32" s="147"/>
      <c r="D32" s="147"/>
      <c r="E32" s="147"/>
      <c r="F32" s="147"/>
      <c r="G32" s="147"/>
      <c r="H32" s="147"/>
      <c r="I32" s="147"/>
      <c r="J32" s="147"/>
    </row>
    <row r="33" spans="1:13" s="159" customFormat="1" ht="18" customHeight="1" x14ac:dyDescent="0.25">
      <c r="A33" s="147"/>
      <c r="B33" s="147"/>
      <c r="C33" s="147"/>
      <c r="D33" s="147"/>
      <c r="E33" s="147"/>
      <c r="F33" s="147"/>
      <c r="G33" s="147"/>
      <c r="H33" s="147"/>
      <c r="I33" s="147"/>
      <c r="J33" s="147"/>
    </row>
    <row r="34" spans="1:13" ht="18" customHeight="1" x14ac:dyDescent="0.25">
      <c r="A34" s="171" t="s">
        <v>329</v>
      </c>
      <c r="B34" s="171"/>
      <c r="C34" s="171"/>
      <c r="D34" s="171"/>
      <c r="E34" s="171"/>
      <c r="F34" s="171"/>
      <c r="G34" s="171"/>
      <c r="H34" s="171"/>
      <c r="I34" s="171"/>
      <c r="J34" s="171"/>
      <c r="K34" s="172"/>
      <c r="L34" s="172"/>
      <c r="M34" s="161"/>
    </row>
    <row r="35" spans="1:13" ht="18" customHeight="1" x14ac:dyDescent="0.2">
      <c r="A35" s="171" t="s">
        <v>330</v>
      </c>
      <c r="B35" s="171"/>
      <c r="C35" s="171"/>
      <c r="D35" s="171"/>
      <c r="E35" s="171"/>
      <c r="F35" s="171"/>
      <c r="G35" s="171"/>
      <c r="H35" s="171"/>
      <c r="I35" s="171"/>
      <c r="J35" s="171"/>
      <c r="K35" s="172"/>
      <c r="L35" s="172"/>
      <c r="M35" s="161"/>
    </row>
    <row r="36" spans="1:13" ht="18" customHeight="1" x14ac:dyDescent="0.2">
      <c r="A36" s="160"/>
      <c r="B36" s="160"/>
      <c r="C36" s="160"/>
      <c r="D36" s="160"/>
      <c r="E36" s="160"/>
      <c r="F36" s="160"/>
      <c r="G36" s="160"/>
      <c r="H36" s="160"/>
      <c r="I36" s="160"/>
      <c r="J36" s="160"/>
      <c r="K36" s="161"/>
      <c r="L36" s="161"/>
      <c r="M36" s="161"/>
    </row>
    <row r="37" spans="1:13" ht="18" customHeight="1" x14ac:dyDescent="0.25">
      <c r="A37" s="146"/>
      <c r="B37" s="148"/>
      <c r="C37" s="148"/>
      <c r="D37" s="148"/>
      <c r="E37" s="148"/>
      <c r="F37" s="148"/>
      <c r="G37" s="148"/>
      <c r="H37" s="148"/>
      <c r="I37" s="148"/>
      <c r="J37" s="148"/>
      <c r="K37" s="149"/>
      <c r="L37" s="149"/>
      <c r="M37" s="157"/>
    </row>
    <row r="38" spans="1:13" ht="18" customHeight="1" x14ac:dyDescent="0.25">
      <c r="A38" s="146"/>
      <c r="B38" s="148"/>
      <c r="C38" s="148"/>
      <c r="D38" s="162"/>
      <c r="E38" s="162"/>
      <c r="F38" s="162"/>
      <c r="G38" s="149"/>
      <c r="H38" s="423"/>
      <c r="I38" s="424"/>
      <c r="J38" s="425"/>
      <c r="K38" s="148"/>
      <c r="L38" s="149" t="str">
        <f>IF(ROUND(H$38,0)=(ROUND('Program Annual Budget'!$E$51,0)),"=","&lt;&gt;")</f>
        <v>=</v>
      </c>
      <c r="M38" s="157"/>
    </row>
    <row r="39" spans="1:13" ht="18" customHeight="1" x14ac:dyDescent="0.25">
      <c r="A39" s="146"/>
      <c r="B39" s="148"/>
      <c r="C39" s="148"/>
      <c r="D39" s="148"/>
      <c r="E39" s="148"/>
      <c r="F39" s="148"/>
      <c r="G39" s="148"/>
      <c r="H39" s="148"/>
      <c r="I39" s="148"/>
      <c r="J39" s="148"/>
      <c r="K39" s="149"/>
      <c r="L39" s="149"/>
      <c r="M39" s="157"/>
    </row>
    <row r="40" spans="1:13" ht="18" customHeight="1" x14ac:dyDescent="0.2">
      <c r="M40" s="157"/>
    </row>
    <row r="41" spans="1:13" ht="18" customHeight="1" x14ac:dyDescent="0.25">
      <c r="A41" s="173" t="s">
        <v>203</v>
      </c>
      <c r="B41" s="104"/>
      <c r="C41" s="104"/>
      <c r="D41" s="104"/>
      <c r="E41" s="104"/>
      <c r="F41" s="104"/>
      <c r="G41" s="104"/>
      <c r="H41" s="104"/>
      <c r="I41" s="104"/>
      <c r="J41" s="104"/>
      <c r="K41" s="104"/>
      <c r="L41" s="104"/>
      <c r="M41" s="157"/>
    </row>
    <row r="42" spans="1:13" ht="18" customHeight="1" x14ac:dyDescent="0.2">
      <c r="A42" s="173" t="s">
        <v>331</v>
      </c>
      <c r="B42" s="104"/>
      <c r="C42" s="104"/>
      <c r="D42" s="104"/>
      <c r="E42" s="104"/>
      <c r="F42" s="104"/>
      <c r="G42" s="104"/>
      <c r="H42" s="104"/>
      <c r="I42" s="104"/>
      <c r="J42" s="104"/>
      <c r="K42" s="104"/>
      <c r="L42" s="104"/>
    </row>
    <row r="43" spans="1:13" ht="18" customHeight="1" x14ac:dyDescent="0.2">
      <c r="A43" s="104"/>
      <c r="B43" s="104"/>
      <c r="C43" s="104"/>
      <c r="D43" s="104"/>
      <c r="E43" s="104"/>
      <c r="F43" s="104"/>
      <c r="G43" s="104"/>
      <c r="H43" s="104"/>
      <c r="I43" s="104"/>
      <c r="J43" s="104"/>
      <c r="K43" s="104"/>
      <c r="L43" s="104"/>
    </row>
    <row r="44" spans="1:13" ht="18" customHeight="1" x14ac:dyDescent="0.25">
      <c r="A44" s="100"/>
      <c r="B44" s="163"/>
      <c r="C44" s="163"/>
      <c r="D44" s="163"/>
      <c r="E44" s="163"/>
      <c r="F44" s="163"/>
      <c r="G44" s="163"/>
      <c r="H44" s="163"/>
      <c r="I44" s="163"/>
      <c r="J44" s="163"/>
      <c r="K44" s="164"/>
      <c r="L44" s="164"/>
    </row>
    <row r="45" spans="1:13" ht="18" customHeight="1" x14ac:dyDescent="0.25">
      <c r="A45" s="100"/>
      <c r="B45" s="163"/>
      <c r="C45" s="163"/>
      <c r="D45" s="165"/>
      <c r="E45" s="165"/>
      <c r="F45" s="165"/>
      <c r="G45" s="164"/>
      <c r="H45" s="423"/>
      <c r="I45" s="424"/>
      <c r="J45" s="425"/>
      <c r="K45" s="163"/>
      <c r="L45" s="149" t="str">
        <f>IF(ROUND(H$45,0)=(ROUND('Program Annual Budget'!$F$51,0)),"=","&lt;&gt;")</f>
        <v>=</v>
      </c>
    </row>
    <row r="46" spans="1:13" ht="12.75" customHeight="1" x14ac:dyDescent="0.25">
      <c r="A46" s="100"/>
      <c r="B46" s="163"/>
      <c r="C46" s="163"/>
      <c r="D46" s="163"/>
      <c r="E46" s="163"/>
      <c r="F46" s="163"/>
      <c r="G46" s="163"/>
      <c r="H46" s="163"/>
      <c r="I46" s="163"/>
      <c r="J46" s="163"/>
      <c r="K46" s="164"/>
      <c r="L46" s="164"/>
    </row>
    <row r="47" spans="1:13" ht="12.75" customHeight="1" x14ac:dyDescent="0.2"/>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sheetProtection password="DBEE" sheet="1" objects="1" scenarios="1"/>
  <mergeCells count="7">
    <mergeCell ref="H45:J45"/>
    <mergeCell ref="H38:J38"/>
    <mergeCell ref="D1:M1"/>
    <mergeCell ref="D2:M2"/>
    <mergeCell ref="D3:M3"/>
    <mergeCell ref="D5:M5"/>
    <mergeCell ref="H30:J30"/>
  </mergeCells>
  <pageMargins left="0.96" right="0.44" top="0.48" bottom="0.32" header="0.3" footer="0.3"/>
  <pageSetup scale="84" orientation="portrait" r:id="rId1"/>
  <drawing r:id="rId2"/>
  <legacyDrawing r:id="rId3"/>
  <oleObjects>
    <mc:AlternateContent xmlns:mc="http://schemas.openxmlformats.org/markup-compatibility/2006">
      <mc:Choice Requires="x14">
        <oleObject progId="Acrobat.Document.11" shapeId="1038" r:id="rId4">
          <objectPr defaultSize="0" autoPict="0" r:id="rId5">
            <anchor moveWithCells="1" sizeWithCells="1">
              <from>
                <xdr:col>0</xdr:col>
                <xdr:colOff>0</xdr:colOff>
                <xdr:row>1</xdr:row>
                <xdr:rowOff>0</xdr:rowOff>
              </from>
              <to>
                <xdr:col>5</xdr:col>
                <xdr:colOff>276225</xdr:colOff>
                <xdr:row>4</xdr:row>
                <xdr:rowOff>123825</xdr:rowOff>
              </to>
            </anchor>
          </objectPr>
        </oleObject>
      </mc:Choice>
      <mc:Fallback>
        <oleObject progId="Acrobat.Document.11" shapeId="1038"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Drop Down 1">
              <controlPr defaultSize="0" autoLine="0" autoPict="0">
                <anchor moveWithCells="1">
                  <from>
                    <xdr:col>1</xdr:col>
                    <xdr:colOff>504825</xdr:colOff>
                    <xdr:row>12</xdr:row>
                    <xdr:rowOff>219075</xdr:rowOff>
                  </from>
                  <to>
                    <xdr:col>11</xdr:col>
                    <xdr:colOff>180975</xdr:colOff>
                    <xdr:row>14</xdr:row>
                    <xdr:rowOff>0</xdr:rowOff>
                  </to>
                </anchor>
              </controlPr>
            </control>
          </mc:Choice>
        </mc:AlternateContent>
        <mc:AlternateContent xmlns:mc="http://schemas.openxmlformats.org/markup-compatibility/2006">
          <mc:Choice Requires="x14">
            <control shapeId="1029" r:id="rId7" name="Group Box 5">
              <controlPr defaultSize="0" autoFill="0" autoPict="0">
                <anchor moveWithCells="1" sizeWithCells="1">
                  <from>
                    <xdr:col>1</xdr:col>
                    <xdr:colOff>295275</xdr:colOff>
                    <xdr:row>28</xdr:row>
                    <xdr:rowOff>95250</xdr:rowOff>
                  </from>
                  <to>
                    <xdr:col>5</xdr:col>
                    <xdr:colOff>428625</xdr:colOff>
                    <xdr:row>30</xdr:row>
                    <xdr:rowOff>133350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sizeWithCells="1">
                  <from>
                    <xdr:col>1</xdr:col>
                    <xdr:colOff>371475</xdr:colOff>
                    <xdr:row>28</xdr:row>
                    <xdr:rowOff>161925</xdr:rowOff>
                  </from>
                  <to>
                    <xdr:col>3</xdr:col>
                    <xdr:colOff>152400</xdr:colOff>
                    <xdr:row>29</xdr:row>
                    <xdr:rowOff>104775</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sizeWithCells="1">
                  <from>
                    <xdr:col>1</xdr:col>
                    <xdr:colOff>371475</xdr:colOff>
                    <xdr:row>29</xdr:row>
                    <xdr:rowOff>123825</xdr:rowOff>
                  </from>
                  <to>
                    <xdr:col>3</xdr:col>
                    <xdr:colOff>209550</xdr:colOff>
                    <xdr:row>30</xdr:row>
                    <xdr:rowOff>66675</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sizeWithCells="1">
                  <from>
                    <xdr:col>3</xdr:col>
                    <xdr:colOff>219075</xdr:colOff>
                    <xdr:row>28</xdr:row>
                    <xdr:rowOff>161925</xdr:rowOff>
                  </from>
                  <to>
                    <xdr:col>5</xdr:col>
                    <xdr:colOff>371475</xdr:colOff>
                    <xdr:row>29</xdr:row>
                    <xdr:rowOff>104775</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sizeWithCells="1">
                  <from>
                    <xdr:col>3</xdr:col>
                    <xdr:colOff>219075</xdr:colOff>
                    <xdr:row>29</xdr:row>
                    <xdr:rowOff>123825</xdr:rowOff>
                  </from>
                  <to>
                    <xdr:col>5</xdr:col>
                    <xdr:colOff>371475</xdr:colOff>
                    <xdr:row>30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53"/>
  <sheetViews>
    <sheetView zoomScaleNormal="75" workbookViewId="0">
      <selection activeCell="D7" sqref="D7:H7"/>
    </sheetView>
  </sheetViews>
  <sheetFormatPr defaultRowHeight="18.75" customHeight="1" x14ac:dyDescent="0.2"/>
  <cols>
    <col min="1" max="1" width="6" style="236" customWidth="1"/>
    <col min="2" max="2" width="3.42578125" style="236" customWidth="1"/>
    <col min="3" max="3" width="36.42578125" style="236" customWidth="1"/>
    <col min="4" max="4" width="7.28515625" style="236" bestFit="1" customWidth="1"/>
    <col min="5" max="8" width="15.7109375" style="236" customWidth="1"/>
    <col min="9" max="16384" width="9.140625" style="236"/>
  </cols>
  <sheetData>
    <row r="1" spans="1:8" s="179" customFormat="1" ht="18.75" customHeight="1" x14ac:dyDescent="0.2"/>
    <row r="2" spans="1:8" s="179" customFormat="1" ht="18.75" customHeight="1" x14ac:dyDescent="0.2">
      <c r="E2" s="436" t="str">
        <f>'Budget Overview'!D1</f>
        <v>Eckerd Connects</v>
      </c>
      <c r="F2" s="436"/>
      <c r="G2" s="436"/>
    </row>
    <row r="3" spans="1:8" s="179" customFormat="1" ht="18.75" customHeight="1" x14ac:dyDescent="0.2">
      <c r="E3" s="436" t="str">
        <f>'Budget Overview'!D2</f>
        <v>Program Annual Budget</v>
      </c>
      <c r="F3" s="436"/>
      <c r="G3" s="436"/>
    </row>
    <row r="4" spans="1:8" s="179" customFormat="1" ht="18.75" customHeight="1" x14ac:dyDescent="0.2">
      <c r="E4" s="436" t="str">
        <f>'Budget Overview'!D3</f>
        <v>July 1, 2019 through June 30, 2020</v>
      </c>
      <c r="F4" s="436"/>
      <c r="G4" s="436"/>
    </row>
    <row r="5" spans="1:8" s="179" customFormat="1" ht="18.75" customHeight="1" x14ac:dyDescent="0.2"/>
    <row r="6" spans="1:8" s="179" customFormat="1" ht="18.75" customHeight="1" thickBot="1" x14ac:dyDescent="0.25"/>
    <row r="7" spans="1:8" s="179" customFormat="1" ht="35.25" customHeight="1" thickBot="1" x14ac:dyDescent="0.25">
      <c r="A7" s="437" t="s">
        <v>13</v>
      </c>
      <c r="B7" s="438"/>
      <c r="C7" s="439"/>
      <c r="D7" s="478"/>
      <c r="E7" s="479"/>
      <c r="F7" s="479"/>
      <c r="G7" s="479"/>
      <c r="H7" s="480"/>
    </row>
    <row r="8" spans="1:8" s="179" customFormat="1" ht="35.25" customHeight="1" thickBot="1" x14ac:dyDescent="0.25">
      <c r="A8" s="437" t="s">
        <v>12</v>
      </c>
      <c r="B8" s="438"/>
      <c r="C8" s="439"/>
      <c r="D8" s="481"/>
      <c r="E8" s="482"/>
      <c r="F8" s="482"/>
      <c r="G8" s="482"/>
      <c r="H8" s="483"/>
    </row>
    <row r="9" spans="1:8" s="179" customFormat="1" ht="35.25" customHeight="1" thickBot="1" x14ac:dyDescent="0.25">
      <c r="A9" s="437" t="s">
        <v>11</v>
      </c>
      <c r="B9" s="438"/>
      <c r="C9" s="439"/>
      <c r="D9" s="440" t="s">
        <v>351</v>
      </c>
      <c r="E9" s="441"/>
      <c r="F9" s="441"/>
      <c r="G9" s="441"/>
      <c r="H9" s="442"/>
    </row>
    <row r="10" spans="1:8" s="179" customFormat="1" ht="16.5" thickBot="1" x14ac:dyDescent="0.25">
      <c r="A10" s="433" t="s">
        <v>89</v>
      </c>
      <c r="B10" s="434"/>
      <c r="C10" s="435"/>
      <c r="D10" s="180"/>
      <c r="E10" s="181"/>
      <c r="G10" s="182" t="str">
        <f>'ECA Use Only'!B11</f>
        <v>Original</v>
      </c>
      <c r="H10" s="183">
        <f>'Budget Overview'!H30</f>
        <v>0</v>
      </c>
    </row>
    <row r="11" spans="1:8" s="179" customFormat="1" ht="21.75" customHeight="1" thickBot="1" x14ac:dyDescent="0.25">
      <c r="A11" s="433" t="s">
        <v>109</v>
      </c>
      <c r="B11" s="434"/>
      <c r="C11" s="435"/>
      <c r="D11" s="184"/>
      <c r="E11" s="185"/>
      <c r="F11" s="185"/>
      <c r="G11" s="181"/>
      <c r="H11" s="186">
        <f>'1. Salaries'!D33+'1. Salaries'!D62</f>
        <v>0</v>
      </c>
    </row>
    <row r="12" spans="1:8" s="179" customFormat="1" ht="21.75" customHeight="1" thickBot="1" x14ac:dyDescent="0.25">
      <c r="A12" s="433" t="s">
        <v>333</v>
      </c>
      <c r="B12" s="434"/>
      <c r="C12" s="435"/>
      <c r="D12" s="184"/>
      <c r="E12" s="185"/>
      <c r="F12" s="185"/>
      <c r="G12" s="181"/>
      <c r="H12" s="187">
        <f>E50</f>
        <v>0</v>
      </c>
    </row>
    <row r="13" spans="1:8" s="179" customFormat="1" ht="21.75" customHeight="1" thickBot="1" x14ac:dyDescent="0.25">
      <c r="A13" s="433" t="s">
        <v>334</v>
      </c>
      <c r="B13" s="434"/>
      <c r="C13" s="435"/>
      <c r="D13" s="184"/>
      <c r="E13" s="185"/>
      <c r="F13" s="185"/>
      <c r="H13" s="188">
        <f>'Budget Overview'!H38</f>
        <v>0</v>
      </c>
    </row>
    <row r="14" spans="1:8" s="179" customFormat="1" ht="21.75" customHeight="1" thickBot="1" x14ac:dyDescent="0.25">
      <c r="A14" s="433" t="s">
        <v>124</v>
      </c>
      <c r="B14" s="434"/>
      <c r="C14" s="435"/>
      <c r="D14" s="430" t="str">
        <f>IF(E51&gt;(H13),"BUDGET EXCEEDS CONTRACT AMOUNT",IF(E51&lt;H13,"BUDGET LOWER THAN CONTRACT AMOUNT",IF(E51=H13,"BUDGET MATCHES CONTRACT AMOUNT")))</f>
        <v>BUDGET MATCHES CONTRACT AMOUNT</v>
      </c>
      <c r="E14" s="431"/>
      <c r="F14" s="431"/>
      <c r="G14" s="431"/>
      <c r="H14" s="432"/>
    </row>
    <row r="15" spans="1:8" s="189" customFormat="1" ht="18.75" customHeight="1" x14ac:dyDescent="0.2"/>
    <row r="16" spans="1:8" s="189" customFormat="1" ht="18.75" customHeight="1" x14ac:dyDescent="0.2"/>
    <row r="17" spans="1:8" s="179" customFormat="1" ht="36.75" customHeight="1" x14ac:dyDescent="0.2">
      <c r="D17" s="190" t="s">
        <v>90</v>
      </c>
      <c r="E17" s="191" t="s">
        <v>39</v>
      </c>
      <c r="F17" s="192" t="s">
        <v>199</v>
      </c>
      <c r="G17" s="192" t="s">
        <v>63</v>
      </c>
      <c r="H17" s="193" t="s">
        <v>41</v>
      </c>
    </row>
    <row r="18" spans="1:8" s="179" customFormat="1" ht="24" customHeight="1" x14ac:dyDescent="0.2">
      <c r="A18" s="194" t="s">
        <v>40</v>
      </c>
      <c r="B18" s="194"/>
      <c r="H18" s="195"/>
    </row>
    <row r="19" spans="1:8" s="179" customFormat="1" ht="24" customHeight="1" x14ac:dyDescent="0.2">
      <c r="B19" s="196">
        <v>1</v>
      </c>
      <c r="C19" s="197" t="s">
        <v>33</v>
      </c>
      <c r="D19" s="198">
        <f>IF($E$51=0,0,E19/$E$51)</f>
        <v>0</v>
      </c>
      <c r="E19" s="199">
        <f>'1. Salaries'!F33+'1. Salaries'!F62</f>
        <v>0</v>
      </c>
      <c r="F19" s="199">
        <f>'Carry Forward Funding'!G22</f>
        <v>0</v>
      </c>
      <c r="G19" s="199">
        <f>'Other Funding Sources'!G22</f>
        <v>0</v>
      </c>
      <c r="H19" s="199">
        <f>(SUM(E19:G19))</f>
        <v>0</v>
      </c>
    </row>
    <row r="20" spans="1:8" s="179" customFormat="1" ht="24" customHeight="1" x14ac:dyDescent="0.2">
      <c r="B20" s="200">
        <v>2</v>
      </c>
      <c r="C20" s="201" t="s">
        <v>34</v>
      </c>
      <c r="D20" s="198">
        <f>IF($E$51=0,0,E20/$E$51)</f>
        <v>0</v>
      </c>
      <c r="E20" s="202">
        <f>'2. Benefits'!D26</f>
        <v>0</v>
      </c>
      <c r="F20" s="202">
        <f>'Carry Forward Funding'!G23</f>
        <v>0</v>
      </c>
      <c r="G20" s="199">
        <f>'Other Funding Sources'!G23</f>
        <v>0</v>
      </c>
      <c r="H20" s="199">
        <f>(SUM(E20:G20))</f>
        <v>0</v>
      </c>
    </row>
    <row r="21" spans="1:8" s="179" customFormat="1" ht="24" customHeight="1" x14ac:dyDescent="0.2">
      <c r="C21" s="203"/>
      <c r="D21" s="203"/>
      <c r="E21" s="204"/>
      <c r="F21" s="204"/>
      <c r="G21" s="204"/>
      <c r="H21" s="205"/>
    </row>
    <row r="22" spans="1:8" s="206" customFormat="1" ht="24" customHeight="1" x14ac:dyDescent="0.2">
      <c r="A22" s="194" t="s">
        <v>35</v>
      </c>
      <c r="B22" s="194"/>
      <c r="E22" s="207"/>
      <c r="F22" s="207"/>
      <c r="G22" s="207"/>
      <c r="H22" s="207"/>
    </row>
    <row r="23" spans="1:8" s="179" customFormat="1" ht="24" customHeight="1" x14ac:dyDescent="0.2">
      <c r="B23" s="208">
        <v>3</v>
      </c>
      <c r="C23" s="209" t="s">
        <v>209</v>
      </c>
      <c r="D23" s="198">
        <f>IF($E$51=0,0,E23/$E$51)</f>
        <v>0</v>
      </c>
      <c r="E23" s="202">
        <f>+'3. Recruitment'!E21+'3. Recruitment'!E26</f>
        <v>0</v>
      </c>
      <c r="F23" s="202">
        <f>+'Carry Forward Funding'!G26</f>
        <v>0</v>
      </c>
      <c r="G23" s="199">
        <f>+'Other Funding Sources'!G26</f>
        <v>0</v>
      </c>
      <c r="H23" s="199">
        <f t="shared" ref="H23:H43" si="0">(SUM(E23:G23))</f>
        <v>0</v>
      </c>
    </row>
    <row r="24" spans="1:8" s="179" customFormat="1" ht="24" customHeight="1" x14ac:dyDescent="0.2">
      <c r="B24" s="208"/>
      <c r="C24" s="209" t="s">
        <v>210</v>
      </c>
      <c r="D24" s="198">
        <f t="shared" ref="D24:D43" si="1">IF($E$51=0,0,E24/$E$51)</f>
        <v>0</v>
      </c>
      <c r="E24" s="202">
        <f>+'3. Recruitment'!E31</f>
        <v>0</v>
      </c>
      <c r="F24" s="202">
        <f>+'Carry Forward Funding'!G27</f>
        <v>0</v>
      </c>
      <c r="G24" s="199">
        <f>+'Other Funding Sources'!G27</f>
        <v>0</v>
      </c>
      <c r="H24" s="199">
        <f t="shared" si="0"/>
        <v>0</v>
      </c>
    </row>
    <row r="25" spans="1:8" s="179" customFormat="1" ht="24" customHeight="1" x14ac:dyDescent="0.2">
      <c r="B25" s="210">
        <v>4</v>
      </c>
      <c r="C25" s="209" t="s">
        <v>54</v>
      </c>
      <c r="D25" s="198">
        <f t="shared" si="1"/>
        <v>0</v>
      </c>
      <c r="E25" s="202">
        <f>+'4. Office Supplies'!E21</f>
        <v>0</v>
      </c>
      <c r="F25" s="202">
        <f>+'Carry Forward Funding'!G28</f>
        <v>0</v>
      </c>
      <c r="G25" s="199">
        <f>+'Other Funding Sources'!G28</f>
        <v>0</v>
      </c>
      <c r="H25" s="199">
        <f t="shared" si="0"/>
        <v>0</v>
      </c>
    </row>
    <row r="26" spans="1:8" s="179" customFormat="1" ht="24" customHeight="1" x14ac:dyDescent="0.2">
      <c r="B26" s="211"/>
      <c r="C26" s="209" t="s">
        <v>211</v>
      </c>
      <c r="D26" s="198">
        <f t="shared" si="1"/>
        <v>0</v>
      </c>
      <c r="E26" s="202">
        <f>+'4. Office Supplies'!E25</f>
        <v>0</v>
      </c>
      <c r="F26" s="202">
        <f>+'Carry Forward Funding'!G29</f>
        <v>0</v>
      </c>
      <c r="G26" s="199">
        <f>+'Other Funding Sources'!G29</f>
        <v>0</v>
      </c>
      <c r="H26" s="199">
        <f t="shared" si="0"/>
        <v>0</v>
      </c>
    </row>
    <row r="27" spans="1:8" s="179" customFormat="1" ht="24" customHeight="1" x14ac:dyDescent="0.2">
      <c r="B27" s="211"/>
      <c r="C27" s="209" t="s">
        <v>212</v>
      </c>
      <c r="D27" s="198">
        <f t="shared" si="1"/>
        <v>0</v>
      </c>
      <c r="E27" s="202">
        <f>+'4. Office Supplies'!E29</f>
        <v>0</v>
      </c>
      <c r="F27" s="202">
        <f>+'Carry Forward Funding'!G30</f>
        <v>0</v>
      </c>
      <c r="G27" s="199">
        <f>+'Other Funding Sources'!G30</f>
        <v>0</v>
      </c>
      <c r="H27" s="199">
        <f t="shared" si="0"/>
        <v>0</v>
      </c>
    </row>
    <row r="28" spans="1:8" s="179" customFormat="1" ht="24" customHeight="1" x14ac:dyDescent="0.2">
      <c r="B28" s="210">
        <v>5</v>
      </c>
      <c r="C28" s="209" t="s">
        <v>213</v>
      </c>
      <c r="D28" s="198">
        <f t="shared" si="1"/>
        <v>0</v>
      </c>
      <c r="E28" s="202">
        <f>'5. Communications'!E20</f>
        <v>0</v>
      </c>
      <c r="F28" s="202">
        <f>+'Carry Forward Funding'!G31</f>
        <v>0</v>
      </c>
      <c r="G28" s="199">
        <f>+'Other Funding Sources'!G31</f>
        <v>0</v>
      </c>
      <c r="H28" s="199">
        <f t="shared" si="0"/>
        <v>0</v>
      </c>
    </row>
    <row r="29" spans="1:8" s="179" customFormat="1" ht="24" customHeight="1" x14ac:dyDescent="0.2">
      <c r="B29" s="211"/>
      <c r="C29" s="209" t="s">
        <v>214</v>
      </c>
      <c r="D29" s="198">
        <f t="shared" si="1"/>
        <v>0</v>
      </c>
      <c r="E29" s="202">
        <f>'5. Communications'!E24</f>
        <v>0</v>
      </c>
      <c r="F29" s="202">
        <f>+'Carry Forward Funding'!G32</f>
        <v>0</v>
      </c>
      <c r="G29" s="199">
        <f>+'Other Funding Sources'!G32</f>
        <v>0</v>
      </c>
      <c r="H29" s="199">
        <f t="shared" si="0"/>
        <v>0</v>
      </c>
    </row>
    <row r="30" spans="1:8" s="179" customFormat="1" ht="24" customHeight="1" x14ac:dyDescent="0.2">
      <c r="B30" s="211"/>
      <c r="C30" s="209" t="s">
        <v>215</v>
      </c>
      <c r="D30" s="198">
        <f t="shared" si="1"/>
        <v>0</v>
      </c>
      <c r="E30" s="202">
        <f>'5. Communications'!E28</f>
        <v>0</v>
      </c>
      <c r="F30" s="202">
        <f>+'Carry Forward Funding'!G33</f>
        <v>0</v>
      </c>
      <c r="G30" s="199">
        <f>+'Other Funding Sources'!G33</f>
        <v>0</v>
      </c>
      <c r="H30" s="199">
        <f t="shared" si="0"/>
        <v>0</v>
      </c>
    </row>
    <row r="31" spans="1:8" s="179" customFormat="1" ht="24" customHeight="1" x14ac:dyDescent="0.2">
      <c r="B31" s="210">
        <v>6</v>
      </c>
      <c r="C31" s="209" t="s">
        <v>167</v>
      </c>
      <c r="D31" s="198">
        <f t="shared" si="1"/>
        <v>0</v>
      </c>
      <c r="E31" s="202">
        <f>'6. Travel'!E21</f>
        <v>0</v>
      </c>
      <c r="F31" s="202">
        <f>+'Carry Forward Funding'!G34</f>
        <v>0</v>
      </c>
      <c r="G31" s="199">
        <f>+'Other Funding Sources'!G34</f>
        <v>0</v>
      </c>
      <c r="H31" s="199">
        <f t="shared" si="0"/>
        <v>0</v>
      </c>
    </row>
    <row r="32" spans="1:8" s="179" customFormat="1" ht="24" customHeight="1" x14ac:dyDescent="0.2">
      <c r="B32" s="211"/>
      <c r="C32" s="209" t="s">
        <v>216</v>
      </c>
      <c r="D32" s="198">
        <f t="shared" si="1"/>
        <v>0</v>
      </c>
      <c r="E32" s="202">
        <f>'6. Travel'!E28</f>
        <v>0</v>
      </c>
      <c r="F32" s="202">
        <f>+'Carry Forward Funding'!G35</f>
        <v>0</v>
      </c>
      <c r="G32" s="199">
        <f>+'Other Funding Sources'!G35</f>
        <v>0</v>
      </c>
      <c r="H32" s="199">
        <f t="shared" si="0"/>
        <v>0</v>
      </c>
    </row>
    <row r="33" spans="1:12" s="179" customFormat="1" ht="24" customHeight="1" x14ac:dyDescent="0.2">
      <c r="B33" s="210">
        <v>7</v>
      </c>
      <c r="C33" s="209" t="s">
        <v>217</v>
      </c>
      <c r="D33" s="198">
        <f t="shared" si="1"/>
        <v>0</v>
      </c>
      <c r="E33" s="202">
        <f>'7. Equipment'!E19</f>
        <v>0</v>
      </c>
      <c r="F33" s="202">
        <f>+'Carry Forward Funding'!G36</f>
        <v>0</v>
      </c>
      <c r="G33" s="199">
        <f>+'Other Funding Sources'!G36</f>
        <v>0</v>
      </c>
      <c r="H33" s="199">
        <f t="shared" si="0"/>
        <v>0</v>
      </c>
    </row>
    <row r="34" spans="1:12" s="179" customFormat="1" ht="24" customHeight="1" x14ac:dyDescent="0.2">
      <c r="B34" s="211"/>
      <c r="C34" s="209" t="s">
        <v>218</v>
      </c>
      <c r="D34" s="198">
        <f t="shared" si="1"/>
        <v>0</v>
      </c>
      <c r="E34" s="202">
        <f>'7. Equipment'!E24</f>
        <v>0</v>
      </c>
      <c r="F34" s="202">
        <f>+'Carry Forward Funding'!G37</f>
        <v>0</v>
      </c>
      <c r="G34" s="199">
        <f>+'Other Funding Sources'!G37</f>
        <v>0</v>
      </c>
      <c r="H34" s="199">
        <f t="shared" si="0"/>
        <v>0</v>
      </c>
    </row>
    <row r="35" spans="1:12" s="179" customFormat="1" ht="24" customHeight="1" x14ac:dyDescent="0.2">
      <c r="B35" s="211"/>
      <c r="C35" s="209" t="s">
        <v>219</v>
      </c>
      <c r="D35" s="198">
        <f t="shared" si="1"/>
        <v>0</v>
      </c>
      <c r="E35" s="202">
        <f>'7. Equipment'!E28</f>
        <v>0</v>
      </c>
      <c r="F35" s="202">
        <f>+'Carry Forward Funding'!G38</f>
        <v>0</v>
      </c>
      <c r="G35" s="199">
        <f>+'Other Funding Sources'!G38</f>
        <v>0</v>
      </c>
      <c r="H35" s="199">
        <f t="shared" si="0"/>
        <v>0</v>
      </c>
    </row>
    <row r="36" spans="1:12" s="179" customFormat="1" ht="24" customHeight="1" x14ac:dyDescent="0.2">
      <c r="B36" s="210">
        <v>8</v>
      </c>
      <c r="C36" s="209" t="s">
        <v>220</v>
      </c>
      <c r="D36" s="198">
        <f t="shared" si="1"/>
        <v>0</v>
      </c>
      <c r="E36" s="202">
        <f>+'8. Occupancy'!E19</f>
        <v>0</v>
      </c>
      <c r="F36" s="202">
        <f>+'Carry Forward Funding'!G39</f>
        <v>0</v>
      </c>
      <c r="G36" s="199">
        <f>+'Other Funding Sources'!G39</f>
        <v>0</v>
      </c>
      <c r="H36" s="199">
        <f t="shared" si="0"/>
        <v>0</v>
      </c>
    </row>
    <row r="37" spans="1:12" s="179" customFormat="1" ht="24" customHeight="1" x14ac:dyDescent="0.2">
      <c r="B37" s="210"/>
      <c r="C37" s="209" t="s">
        <v>221</v>
      </c>
      <c r="D37" s="198">
        <f t="shared" si="1"/>
        <v>0</v>
      </c>
      <c r="E37" s="202">
        <f>+'8. Occupancy'!E28</f>
        <v>0</v>
      </c>
      <c r="F37" s="202">
        <f>+'Carry Forward Funding'!G40</f>
        <v>0</v>
      </c>
      <c r="G37" s="199">
        <f>+'Other Funding Sources'!G40</f>
        <v>0</v>
      </c>
      <c r="H37" s="199">
        <f t="shared" si="0"/>
        <v>0</v>
      </c>
    </row>
    <row r="38" spans="1:12" s="179" customFormat="1" ht="24" customHeight="1" x14ac:dyDescent="0.2">
      <c r="B38" s="210">
        <v>9</v>
      </c>
      <c r="C38" s="209" t="s">
        <v>222</v>
      </c>
      <c r="D38" s="198">
        <f t="shared" si="1"/>
        <v>0</v>
      </c>
      <c r="E38" s="202">
        <f>+'9. Professional'!E20</f>
        <v>0</v>
      </c>
      <c r="F38" s="202">
        <f>+'Carry Forward Funding'!G41</f>
        <v>0</v>
      </c>
      <c r="G38" s="199">
        <f>+'Other Funding Sources'!G41</f>
        <v>0</v>
      </c>
      <c r="H38" s="199">
        <f t="shared" si="0"/>
        <v>0</v>
      </c>
    </row>
    <row r="39" spans="1:12" s="179" customFormat="1" ht="24" customHeight="1" x14ac:dyDescent="0.2">
      <c r="B39" s="210"/>
      <c r="C39" s="209" t="s">
        <v>223</v>
      </c>
      <c r="D39" s="198">
        <f t="shared" si="1"/>
        <v>0</v>
      </c>
      <c r="E39" s="202">
        <f>+'9. Professional'!E31</f>
        <v>0</v>
      </c>
      <c r="F39" s="202">
        <f>+'Carry Forward Funding'!G42</f>
        <v>0</v>
      </c>
      <c r="G39" s="199">
        <f>+'Other Funding Sources'!G42</f>
        <v>0</v>
      </c>
      <c r="H39" s="199">
        <f t="shared" si="0"/>
        <v>0</v>
      </c>
    </row>
    <row r="40" spans="1:12" s="179" customFormat="1" ht="24" customHeight="1" x14ac:dyDescent="0.2">
      <c r="B40" s="210"/>
      <c r="C40" s="209" t="s">
        <v>224</v>
      </c>
      <c r="D40" s="198">
        <f t="shared" si="1"/>
        <v>0</v>
      </c>
      <c r="E40" s="202">
        <f>+'9. Professional'!E25</f>
        <v>0</v>
      </c>
      <c r="F40" s="202">
        <f>+'Carry Forward Funding'!G43</f>
        <v>0</v>
      </c>
      <c r="G40" s="199">
        <f>+'Other Funding Sources'!G43</f>
        <v>0</v>
      </c>
      <c r="H40" s="199">
        <f t="shared" si="0"/>
        <v>0</v>
      </c>
    </row>
    <row r="41" spans="1:12" s="179" customFormat="1" ht="24" customHeight="1" x14ac:dyDescent="0.2">
      <c r="B41" s="210">
        <v>10</v>
      </c>
      <c r="C41" s="209" t="s">
        <v>225</v>
      </c>
      <c r="D41" s="198">
        <f t="shared" si="1"/>
        <v>0</v>
      </c>
      <c r="E41" s="202">
        <f>+'10. Dues-Licenses-Advertising'!E20</f>
        <v>0</v>
      </c>
      <c r="F41" s="202">
        <f>+'Carry Forward Funding'!G44</f>
        <v>0</v>
      </c>
      <c r="G41" s="199">
        <f>+'Other Funding Sources'!G44</f>
        <v>0</v>
      </c>
      <c r="H41" s="199">
        <f t="shared" si="0"/>
        <v>0</v>
      </c>
    </row>
    <row r="42" spans="1:12" s="179" customFormat="1" ht="24" customHeight="1" x14ac:dyDescent="0.2">
      <c r="B42" s="211"/>
      <c r="C42" s="209" t="s">
        <v>226</v>
      </c>
      <c r="D42" s="198">
        <f t="shared" si="1"/>
        <v>0</v>
      </c>
      <c r="E42" s="202">
        <f>+'10. Dues-Licenses-Advertising'!E25</f>
        <v>0</v>
      </c>
      <c r="F42" s="202">
        <f>+'Carry Forward Funding'!G45</f>
        <v>0</v>
      </c>
      <c r="G42" s="199">
        <f>+'Other Funding Sources'!G45</f>
        <v>0</v>
      </c>
      <c r="H42" s="199">
        <f t="shared" si="0"/>
        <v>0</v>
      </c>
    </row>
    <row r="43" spans="1:12" s="179" customFormat="1" ht="24" customHeight="1" x14ac:dyDescent="0.2">
      <c r="B43" s="211"/>
      <c r="C43" s="209" t="s">
        <v>227</v>
      </c>
      <c r="D43" s="198">
        <f t="shared" si="1"/>
        <v>0</v>
      </c>
      <c r="E43" s="202">
        <f>+'10. Dues-Licenses-Advertising'!E30</f>
        <v>0</v>
      </c>
      <c r="F43" s="202">
        <f>+'Carry Forward Funding'!G46</f>
        <v>0</v>
      </c>
      <c r="G43" s="199">
        <f>+'Other Funding Sources'!G46</f>
        <v>0</v>
      </c>
      <c r="H43" s="199">
        <f t="shared" si="0"/>
        <v>0</v>
      </c>
    </row>
    <row r="44" spans="1:12" s="179" customFormat="1" ht="24" customHeight="1" x14ac:dyDescent="0.2">
      <c r="B44" s="200"/>
      <c r="C44" s="206"/>
      <c r="D44" s="212"/>
      <c r="E44" s="213"/>
      <c r="F44" s="213"/>
      <c r="G44" s="207"/>
      <c r="H44" s="207"/>
    </row>
    <row r="45" spans="1:12" s="220" customFormat="1" ht="24" customHeight="1" thickBot="1" x14ac:dyDescent="0.25">
      <c r="A45" s="214" t="s">
        <v>10</v>
      </c>
      <c r="B45" s="214"/>
      <c r="C45" s="215"/>
      <c r="D45" s="216">
        <f>IF($E$51=0,0,E45/$E$51)</f>
        <v>0</v>
      </c>
      <c r="E45" s="217">
        <f>(SUM(E19:E43))</f>
        <v>0</v>
      </c>
      <c r="F45" s="218">
        <f>SUM(F19:F43)</f>
        <v>0</v>
      </c>
      <c r="G45" s="218">
        <f>SUM(G19:G43)</f>
        <v>0</v>
      </c>
      <c r="H45" s="219">
        <f>(SUM(H19:H43))</f>
        <v>0</v>
      </c>
    </row>
    <row r="46" spans="1:12" s="179" customFormat="1" ht="24" customHeight="1" x14ac:dyDescent="0.2">
      <c r="A46" s="221"/>
      <c r="B46" s="221"/>
      <c r="C46" s="206"/>
      <c r="D46" s="206"/>
      <c r="E46" s="222"/>
      <c r="F46" s="222"/>
      <c r="G46" s="222"/>
      <c r="H46" s="222"/>
    </row>
    <row r="47" spans="1:12" s="179" customFormat="1" ht="24" customHeight="1" x14ac:dyDescent="0.2">
      <c r="A47" s="221" t="s">
        <v>9</v>
      </c>
      <c r="B47" s="221"/>
      <c r="C47" s="206"/>
      <c r="D47" s="206"/>
      <c r="E47" s="223" t="str">
        <f>IF(E48&gt;'11. Indirect'!E40,"INDIRECT EXCEEDS 10% DIRECT","")</f>
        <v/>
      </c>
      <c r="F47" s="223"/>
      <c r="G47" s="223"/>
      <c r="H47" s="224"/>
      <c r="L47" s="225"/>
    </row>
    <row r="48" spans="1:12" s="179" customFormat="1" ht="24" customHeight="1" x14ac:dyDescent="0.2">
      <c r="B48" s="200">
        <v>10</v>
      </c>
      <c r="C48" s="197" t="s">
        <v>9</v>
      </c>
      <c r="D48" s="198"/>
      <c r="E48" s="202">
        <f>+'11. Indirect'!E54</f>
        <v>0</v>
      </c>
      <c r="F48" s="202">
        <f>'Carry Forward Funding'!G51</f>
        <v>0</v>
      </c>
      <c r="G48" s="199">
        <f>'Other Funding Sources'!G51</f>
        <v>0</v>
      </c>
      <c r="H48" s="199">
        <f>(SUM(E48:G48))</f>
        <v>0</v>
      </c>
    </row>
    <row r="49" spans="1:9" s="179" customFormat="1" ht="24" customHeight="1" x14ac:dyDescent="0.2">
      <c r="A49" s="221"/>
      <c r="B49" s="221"/>
      <c r="C49" s="206"/>
      <c r="D49" s="206"/>
      <c r="E49" s="226"/>
      <c r="F49" s="226"/>
      <c r="G49" s="222"/>
      <c r="H49" s="222"/>
    </row>
    <row r="50" spans="1:9" s="179" customFormat="1" ht="24" hidden="1" customHeight="1" x14ac:dyDescent="0.2">
      <c r="C50" s="227" t="s">
        <v>64</v>
      </c>
      <c r="D50" s="227"/>
      <c r="E50" s="228">
        <f>IF($H$51=0,0,(ROUND(E51/$H51,2)))</f>
        <v>0</v>
      </c>
      <c r="F50" s="228"/>
      <c r="G50" s="228">
        <f>IF($H$51=0,0,(ROUND(G51/$H51,2)))</f>
        <v>0</v>
      </c>
      <c r="H50" s="222"/>
    </row>
    <row r="51" spans="1:9" s="220" customFormat="1" ht="24" customHeight="1" thickBot="1" x14ac:dyDescent="0.25">
      <c r="A51" s="229" t="s">
        <v>82</v>
      </c>
      <c r="B51" s="229"/>
      <c r="C51" s="230"/>
      <c r="D51" s="231">
        <f>IF($E$51=0,0,E51/$E$51)</f>
        <v>0</v>
      </c>
      <c r="E51" s="232">
        <f>(SUM(E45:E48))</f>
        <v>0</v>
      </c>
      <c r="F51" s="233">
        <f>(SUM(F45:F48))</f>
        <v>0</v>
      </c>
      <c r="G51" s="233">
        <f>(SUM(G45:G48))</f>
        <v>0</v>
      </c>
      <c r="H51" s="234">
        <f>(SUM(H45:H48))</f>
        <v>0</v>
      </c>
      <c r="I51" s="235"/>
    </row>
    <row r="52" spans="1:9" ht="18.75" customHeight="1" thickTop="1" x14ac:dyDescent="0.2">
      <c r="E52" s="237"/>
      <c r="F52" s="237"/>
      <c r="G52" s="237"/>
    </row>
    <row r="53" spans="1:9" ht="18.75" customHeight="1" x14ac:dyDescent="0.2">
      <c r="E53" s="238"/>
      <c r="F53" s="238"/>
      <c r="G53" s="238"/>
    </row>
  </sheetData>
  <sheetProtection algorithmName="SHA-512" hashValue="tzz/UHXlPCRVfH+tMEGKyU7qoOKgPW6f0xKttU1IbZCTd1qCutcnMivLggF29+gE0CvW8GnFkV3QlJhZY/RWlw==" saltValue="hrAX6Kx3V8KSTNdHTzRzRg==" spinCount="100000" sheet="1" objects="1" scenarios="1"/>
  <mergeCells count="15">
    <mergeCell ref="D14:H14"/>
    <mergeCell ref="A14:C14"/>
    <mergeCell ref="A13:C13"/>
    <mergeCell ref="A12:C12"/>
    <mergeCell ref="E2:G2"/>
    <mergeCell ref="E3:G3"/>
    <mergeCell ref="E4:G4"/>
    <mergeCell ref="A10:C10"/>
    <mergeCell ref="A11:C11"/>
    <mergeCell ref="A7:C7"/>
    <mergeCell ref="A8:C8"/>
    <mergeCell ref="A9:C9"/>
    <mergeCell ref="D7:H7"/>
    <mergeCell ref="D8:H8"/>
    <mergeCell ref="D9:H9"/>
  </mergeCells>
  <phoneticPr fontId="0" type="noConversion"/>
  <pageMargins left="0.96" right="0.25" top="0.22" bottom="0.16" header="0.17" footer="0.17"/>
  <pageSetup scale="86" orientation="portrait" cellComments="asDisplayed" r:id="rId1"/>
  <headerFooter alignWithMargins="0"/>
  <drawing r:id="rId2"/>
  <legacyDrawing r:id="rId3"/>
  <oleObjects>
    <mc:AlternateContent xmlns:mc="http://schemas.openxmlformats.org/markup-compatibility/2006">
      <mc:Choice Requires="x14">
        <oleObject progId="Acrobat.Document.11" shapeId="4097" r:id="rId4">
          <objectPr defaultSize="0" autoPict="0" r:id="rId5">
            <anchor moveWithCells="1" sizeWithCells="1">
              <from>
                <xdr:col>0</xdr:col>
                <xdr:colOff>0</xdr:colOff>
                <xdr:row>1</xdr:row>
                <xdr:rowOff>0</xdr:rowOff>
              </from>
              <to>
                <xdr:col>2</xdr:col>
                <xdr:colOff>2238375</xdr:colOff>
                <xdr:row>4</xdr:row>
                <xdr:rowOff>123825</xdr:rowOff>
              </to>
            </anchor>
          </objectPr>
        </oleObject>
      </mc:Choice>
      <mc:Fallback>
        <oleObject progId="Acrobat.Document.11" shapeId="4097"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T50"/>
  <sheetViews>
    <sheetView topLeftCell="B1" workbookViewId="0">
      <selection activeCell="C35" sqref="C35"/>
    </sheetView>
  </sheetViews>
  <sheetFormatPr defaultRowHeight="12.75" x14ac:dyDescent="0.2"/>
  <cols>
    <col min="1" max="1" width="9.140625" style="144" hidden="1" customWidth="1"/>
    <col min="2" max="2" width="33.140625" style="144" customWidth="1"/>
    <col min="3" max="3" width="22.7109375" style="144" bestFit="1" customWidth="1"/>
    <col min="4" max="4" width="3.85546875" style="144" customWidth="1"/>
    <col min="5" max="16" width="11.85546875" style="144" customWidth="1"/>
    <col min="17" max="17" width="2.85546875" style="144" customWidth="1"/>
    <col min="18" max="18" width="13.7109375" style="144" customWidth="1"/>
    <col min="19" max="19" width="2.7109375" style="144" customWidth="1"/>
    <col min="20" max="20" width="13.140625" style="144" customWidth="1"/>
    <col min="21" max="16384" width="9.140625" style="144"/>
  </cols>
  <sheetData>
    <row r="1" spans="1:20" ht="18.75" x14ac:dyDescent="0.3">
      <c r="B1" s="167"/>
      <c r="C1" s="167"/>
      <c r="D1" s="167"/>
      <c r="E1" s="167"/>
      <c r="F1" s="167"/>
      <c r="G1" s="167"/>
      <c r="H1" s="249"/>
      <c r="I1" s="167"/>
      <c r="J1" s="249" t="s">
        <v>160</v>
      </c>
      <c r="K1" s="167"/>
      <c r="L1" s="167"/>
      <c r="M1" s="167"/>
      <c r="N1" s="167"/>
      <c r="O1" s="167"/>
      <c r="P1" s="167"/>
      <c r="Q1" s="167"/>
      <c r="R1" s="250" t="str">
        <f>"Budget Version - "&amp;'Program Annual Budget'!$G$10</f>
        <v>Budget Version - Original</v>
      </c>
      <c r="S1" s="167"/>
      <c r="T1" s="167"/>
    </row>
    <row r="2" spans="1:20" ht="15" x14ac:dyDescent="0.25">
      <c r="B2" s="167"/>
      <c r="C2" s="167"/>
      <c r="D2" s="167"/>
      <c r="E2" s="167"/>
      <c r="F2" s="167"/>
      <c r="G2" s="167"/>
      <c r="H2" s="167"/>
      <c r="I2" s="167"/>
      <c r="J2" s="251" t="str">
        <f>'Program Annual Budget'!E4</f>
        <v>July 1, 2019 through June 30, 2020</v>
      </c>
      <c r="K2" s="167"/>
      <c r="L2" s="167"/>
      <c r="M2" s="167"/>
      <c r="N2" s="167"/>
      <c r="O2" s="167"/>
      <c r="P2" s="167"/>
      <c r="Q2" s="167"/>
      <c r="R2" s="167"/>
      <c r="S2" s="167"/>
      <c r="T2" s="167"/>
    </row>
    <row r="3" spans="1:20" x14ac:dyDescent="0.2">
      <c r="B3" s="167"/>
      <c r="C3" s="167"/>
      <c r="D3" s="167"/>
      <c r="E3" s="167"/>
      <c r="F3" s="167"/>
      <c r="G3" s="167"/>
      <c r="H3" s="167"/>
      <c r="I3" s="167"/>
      <c r="J3" s="252"/>
      <c r="K3" s="167"/>
      <c r="L3" s="167"/>
      <c r="M3" s="167"/>
      <c r="N3" s="167"/>
      <c r="O3" s="167"/>
      <c r="P3" s="167"/>
      <c r="Q3" s="167"/>
      <c r="R3" s="250"/>
      <c r="S3" s="167"/>
      <c r="T3" s="167"/>
    </row>
    <row r="4" spans="1:20" x14ac:dyDescent="0.2">
      <c r="B4" s="167"/>
      <c r="C4" s="167"/>
      <c r="D4" s="253"/>
      <c r="E4" s="167"/>
      <c r="F4" s="167"/>
      <c r="G4" s="167"/>
      <c r="H4" s="167"/>
      <c r="I4" s="167"/>
      <c r="J4" s="167"/>
      <c r="K4" s="167"/>
      <c r="L4" s="167"/>
      <c r="M4" s="167"/>
      <c r="N4" s="167"/>
      <c r="O4" s="167"/>
      <c r="P4" s="167"/>
      <c r="Q4" s="167"/>
      <c r="R4" s="167"/>
      <c r="S4" s="167"/>
      <c r="T4" s="167"/>
    </row>
    <row r="5" spans="1:20" x14ac:dyDescent="0.2">
      <c r="B5" s="167"/>
      <c r="C5" s="167"/>
      <c r="D5" s="253"/>
      <c r="E5" s="167"/>
      <c r="F5" s="167"/>
      <c r="G5" s="167"/>
      <c r="H5" s="167"/>
      <c r="I5" s="167"/>
      <c r="J5" s="167"/>
      <c r="K5" s="167"/>
      <c r="L5" s="167"/>
      <c r="M5" s="167"/>
      <c r="N5" s="167"/>
      <c r="O5" s="167"/>
      <c r="P5" s="167"/>
      <c r="Q5" s="167"/>
      <c r="R5" s="167"/>
      <c r="S5" s="167"/>
      <c r="T5" s="167"/>
    </row>
    <row r="6" spans="1:20" x14ac:dyDescent="0.2">
      <c r="B6" s="167"/>
      <c r="C6" s="167"/>
      <c r="D6" s="253"/>
      <c r="E6" s="167"/>
      <c r="F6" s="167"/>
      <c r="G6" s="167"/>
      <c r="H6" s="167"/>
      <c r="I6" s="167"/>
      <c r="J6" s="167"/>
      <c r="K6" s="167"/>
      <c r="L6" s="167"/>
      <c r="M6" s="167"/>
      <c r="N6" s="167"/>
      <c r="O6" s="167"/>
      <c r="P6" s="167"/>
      <c r="Q6" s="167"/>
      <c r="R6" s="167"/>
      <c r="S6" s="167"/>
      <c r="T6" s="167"/>
    </row>
    <row r="7" spans="1:20" x14ac:dyDescent="0.2">
      <c r="B7" s="167" t="s">
        <v>120</v>
      </c>
      <c r="C7" s="254">
        <f>'Program Annual Budget'!D7</f>
        <v>0</v>
      </c>
      <c r="D7" s="255"/>
      <c r="E7" s="255"/>
      <c r="F7" s="167"/>
      <c r="G7" s="167"/>
      <c r="H7" s="167"/>
      <c r="I7" s="167"/>
      <c r="J7" s="167"/>
      <c r="K7" s="167"/>
      <c r="L7" s="167"/>
      <c r="M7" s="167"/>
      <c r="N7" s="167"/>
      <c r="O7" s="167"/>
      <c r="P7" s="167"/>
      <c r="Q7" s="167"/>
      <c r="R7" s="167"/>
      <c r="S7" s="167"/>
      <c r="T7" s="167"/>
    </row>
    <row r="8" spans="1:20" x14ac:dyDescent="0.2">
      <c r="B8" s="167" t="s">
        <v>12</v>
      </c>
      <c r="C8" s="256">
        <f>'Program Annual Budget'!D8</f>
        <v>0</v>
      </c>
      <c r="D8" s="167"/>
      <c r="E8" s="167"/>
      <c r="F8" s="167"/>
      <c r="G8" s="167"/>
      <c r="H8" s="167"/>
      <c r="I8" s="167"/>
      <c r="J8" s="167"/>
      <c r="K8" s="167"/>
      <c r="L8" s="167"/>
      <c r="M8" s="167"/>
      <c r="N8" s="167"/>
      <c r="O8" s="167"/>
      <c r="P8" s="167"/>
      <c r="Q8" s="167"/>
      <c r="R8" s="167"/>
      <c r="S8" s="167"/>
      <c r="T8" s="167"/>
    </row>
    <row r="9" spans="1:20" x14ac:dyDescent="0.2">
      <c r="B9" s="167" t="s">
        <v>136</v>
      </c>
      <c r="C9" s="253" t="str">
        <f>'Program Annual Budget'!D9</f>
        <v>ECA-C6-ITN-DIV-FY21</v>
      </c>
      <c r="D9" s="167"/>
      <c r="E9" s="167"/>
      <c r="F9" s="167"/>
      <c r="G9" s="167"/>
      <c r="H9" s="167"/>
      <c r="I9" s="167"/>
      <c r="J9" s="167"/>
      <c r="K9" s="167"/>
      <c r="L9" s="167"/>
      <c r="M9" s="167"/>
      <c r="N9" s="167"/>
      <c r="O9" s="167"/>
      <c r="P9" s="167"/>
      <c r="Q9" s="167"/>
      <c r="R9" s="167"/>
      <c r="S9" s="167"/>
      <c r="T9" s="167"/>
    </row>
    <row r="10" spans="1:20" x14ac:dyDescent="0.2">
      <c r="B10" s="167" t="s">
        <v>139</v>
      </c>
      <c r="C10" s="257">
        <f>'Program Annual Budget'!$H$10</f>
        <v>0</v>
      </c>
      <c r="D10" s="167"/>
      <c r="E10" s="167"/>
      <c r="F10" s="167"/>
      <c r="G10" s="167"/>
      <c r="H10" s="167"/>
      <c r="I10" s="167"/>
      <c r="J10" s="167"/>
      <c r="K10" s="167"/>
      <c r="L10" s="167"/>
      <c r="M10" s="167"/>
      <c r="N10" s="167"/>
      <c r="O10" s="167"/>
      <c r="P10" s="167"/>
      <c r="Q10" s="167"/>
      <c r="R10" s="167"/>
      <c r="S10" s="167"/>
      <c r="T10" s="167"/>
    </row>
    <row r="11" spans="1:20" x14ac:dyDescent="0.2">
      <c r="B11" s="167" t="s">
        <v>137</v>
      </c>
      <c r="C11" s="253" t="str">
        <f>'Program Annual Budget'!G10</f>
        <v>Original</v>
      </c>
      <c r="D11" s="167"/>
      <c r="E11" s="167"/>
      <c r="F11" s="167"/>
      <c r="G11" s="167"/>
      <c r="H11" s="167"/>
      <c r="I11" s="167"/>
      <c r="J11" s="167"/>
      <c r="K11" s="167"/>
      <c r="L11" s="167"/>
      <c r="M11" s="167"/>
      <c r="N11" s="167"/>
      <c r="O11" s="167"/>
      <c r="P11" s="167"/>
      <c r="Q11" s="167"/>
      <c r="R11" s="167"/>
      <c r="S11" s="167"/>
      <c r="T11" s="167"/>
    </row>
    <row r="12" spans="1:20" x14ac:dyDescent="0.2">
      <c r="B12" s="167" t="s">
        <v>46</v>
      </c>
      <c r="C12" s="258">
        <f>'Program Annual Budget'!H11</f>
        <v>0</v>
      </c>
      <c r="D12" s="167"/>
      <c r="E12" s="167"/>
      <c r="F12" s="167"/>
      <c r="G12" s="167"/>
      <c r="H12" s="167"/>
      <c r="I12" s="167"/>
      <c r="J12" s="167"/>
      <c r="K12" s="167"/>
      <c r="L12" s="167"/>
      <c r="M12" s="167"/>
      <c r="N12" s="167"/>
      <c r="O12" s="167"/>
      <c r="P12" s="167"/>
      <c r="Q12" s="167"/>
      <c r="R12" s="167"/>
      <c r="S12" s="167"/>
      <c r="T12" s="259" t="s">
        <v>163</v>
      </c>
    </row>
    <row r="13" spans="1:20" ht="15" x14ac:dyDescent="0.25">
      <c r="A13" s="242" t="s">
        <v>138</v>
      </c>
      <c r="B13" s="167"/>
      <c r="C13" s="167"/>
      <c r="D13" s="167"/>
      <c r="E13" s="167"/>
      <c r="F13" s="167"/>
      <c r="G13" s="167"/>
      <c r="H13" s="167"/>
      <c r="I13" s="167"/>
      <c r="J13" s="167"/>
      <c r="K13" s="167"/>
      <c r="L13" s="167"/>
      <c r="M13" s="167"/>
      <c r="N13" s="167"/>
      <c r="O13" s="167"/>
      <c r="P13" s="167"/>
      <c r="Q13" s="167"/>
      <c r="R13" s="260" t="s">
        <v>161</v>
      </c>
      <c r="S13" s="167"/>
      <c r="T13" s="259" t="s">
        <v>161</v>
      </c>
    </row>
    <row r="14" spans="1:20" x14ac:dyDescent="0.2">
      <c r="B14" s="167" t="s">
        <v>110</v>
      </c>
      <c r="C14" s="261" t="s">
        <v>135</v>
      </c>
      <c r="D14" s="167"/>
      <c r="E14" s="261" t="s">
        <v>140</v>
      </c>
      <c r="F14" s="261" t="s">
        <v>141</v>
      </c>
      <c r="G14" s="261" t="s">
        <v>142</v>
      </c>
      <c r="H14" s="261" t="s">
        <v>143</v>
      </c>
      <c r="I14" s="261" t="s">
        <v>144</v>
      </c>
      <c r="J14" s="261" t="s">
        <v>145</v>
      </c>
      <c r="K14" s="261" t="s">
        <v>146</v>
      </c>
      <c r="L14" s="261" t="s">
        <v>147</v>
      </c>
      <c r="M14" s="261" t="s">
        <v>148</v>
      </c>
      <c r="N14" s="261" t="s">
        <v>149</v>
      </c>
      <c r="O14" s="261" t="s">
        <v>150</v>
      </c>
      <c r="P14" s="262">
        <v>42536</v>
      </c>
      <c r="Q14" s="167"/>
      <c r="R14" s="261" t="s">
        <v>151</v>
      </c>
      <c r="S14" s="167"/>
      <c r="T14" s="259" t="s">
        <v>162</v>
      </c>
    </row>
    <row r="15" spans="1:20" hidden="1" x14ac:dyDescent="0.2">
      <c r="T15" s="243"/>
    </row>
    <row r="16" spans="1:20" hidden="1" x14ac:dyDescent="0.2">
      <c r="E16" s="241">
        <v>3</v>
      </c>
      <c r="F16" s="241">
        <v>4</v>
      </c>
      <c r="G16" s="241">
        <v>5</v>
      </c>
      <c r="H16" s="241">
        <v>6</v>
      </c>
      <c r="I16" s="241">
        <v>7</v>
      </c>
      <c r="J16" s="241">
        <v>8</v>
      </c>
      <c r="K16" s="241">
        <v>9</v>
      </c>
      <c r="L16" s="241">
        <v>10</v>
      </c>
      <c r="M16" s="241">
        <v>11</v>
      </c>
      <c r="N16" s="241">
        <v>12</v>
      </c>
      <c r="O16" s="241">
        <v>13</v>
      </c>
      <c r="P16" s="241">
        <v>14</v>
      </c>
      <c r="T16" s="243"/>
    </row>
    <row r="17" spans="1:20" ht="15" hidden="1" x14ac:dyDescent="0.25">
      <c r="C17" s="243"/>
      <c r="E17" s="242">
        <v>2</v>
      </c>
      <c r="F17" s="242">
        <v>3</v>
      </c>
      <c r="G17" s="242">
        <v>4</v>
      </c>
      <c r="H17" s="242">
        <v>5</v>
      </c>
      <c r="I17" s="242">
        <v>6</v>
      </c>
      <c r="J17" s="242">
        <v>7</v>
      </c>
      <c r="K17" s="242">
        <v>8</v>
      </c>
      <c r="L17" s="242">
        <v>9</v>
      </c>
      <c r="M17" s="242">
        <v>10</v>
      </c>
      <c r="N17" s="242">
        <v>11</v>
      </c>
      <c r="O17" s="242">
        <v>12</v>
      </c>
      <c r="P17" s="242">
        <v>13</v>
      </c>
      <c r="T17" s="243"/>
    </row>
    <row r="18" spans="1:20" ht="15" x14ac:dyDescent="0.25">
      <c r="A18" s="242"/>
      <c r="C18" s="244"/>
      <c r="E18" s="244"/>
      <c r="F18" s="244"/>
      <c r="G18" s="244"/>
      <c r="H18" s="244"/>
      <c r="I18" s="244"/>
      <c r="J18" s="244"/>
      <c r="K18" s="244"/>
      <c r="L18" s="244"/>
      <c r="M18" s="244"/>
      <c r="N18" s="244"/>
      <c r="O18" s="244"/>
      <c r="P18" s="244"/>
      <c r="T18" s="243"/>
    </row>
    <row r="19" spans="1:20" ht="15" x14ac:dyDescent="0.25">
      <c r="A19" s="242" t="s">
        <v>152</v>
      </c>
      <c r="B19" s="167" t="s">
        <v>153</v>
      </c>
      <c r="C19" s="263">
        <f>'Program Annual Budget'!E51</f>
        <v>0</v>
      </c>
      <c r="E19" s="245"/>
      <c r="F19" s="245"/>
      <c r="G19" s="245"/>
      <c r="H19" s="245"/>
      <c r="I19" s="245"/>
      <c r="J19" s="245"/>
      <c r="K19" s="245"/>
      <c r="L19" s="245"/>
      <c r="M19" s="245"/>
      <c r="N19" s="245"/>
      <c r="O19" s="245"/>
      <c r="P19" s="245"/>
      <c r="R19" s="266">
        <f>SUM(E19:P19)</f>
        <v>0</v>
      </c>
      <c r="S19" s="167"/>
      <c r="T19" s="267">
        <f>+C19-R19</f>
        <v>0</v>
      </c>
    </row>
    <row r="20" spans="1:20" ht="15" x14ac:dyDescent="0.25">
      <c r="A20" s="242" t="s">
        <v>154</v>
      </c>
      <c r="B20" s="167" t="s">
        <v>155</v>
      </c>
      <c r="C20" s="264"/>
      <c r="E20" s="245"/>
      <c r="F20" s="245"/>
      <c r="G20" s="245"/>
      <c r="H20" s="245"/>
      <c r="I20" s="245"/>
      <c r="J20" s="245"/>
      <c r="K20" s="245"/>
      <c r="L20" s="245"/>
      <c r="M20" s="245"/>
      <c r="N20" s="245"/>
      <c r="O20" s="245"/>
      <c r="P20" s="245"/>
      <c r="R20" s="266">
        <f>SUM(E20:P20)</f>
        <v>0</v>
      </c>
      <c r="S20" s="167"/>
      <c r="T20" s="267">
        <f>+C20-R20</f>
        <v>0</v>
      </c>
    </row>
    <row r="21" spans="1:20" ht="15.75" thickBot="1" x14ac:dyDescent="0.3">
      <c r="A21" s="242"/>
      <c r="B21" s="167" t="s">
        <v>156</v>
      </c>
      <c r="C21" s="265">
        <f>SUM(C19:C20)</f>
        <v>0</v>
      </c>
      <c r="E21" s="265">
        <f t="shared" ref="E21:P21" si="0">SUM(E19:E20)</f>
        <v>0</v>
      </c>
      <c r="F21" s="265">
        <f t="shared" si="0"/>
        <v>0</v>
      </c>
      <c r="G21" s="265">
        <f t="shared" si="0"/>
        <v>0</v>
      </c>
      <c r="H21" s="265">
        <f t="shared" si="0"/>
        <v>0</v>
      </c>
      <c r="I21" s="265">
        <f t="shared" si="0"/>
        <v>0</v>
      </c>
      <c r="J21" s="265">
        <f t="shared" si="0"/>
        <v>0</v>
      </c>
      <c r="K21" s="265">
        <f t="shared" si="0"/>
        <v>0</v>
      </c>
      <c r="L21" s="265">
        <f t="shared" si="0"/>
        <v>0</v>
      </c>
      <c r="M21" s="265">
        <f t="shared" si="0"/>
        <v>0</v>
      </c>
      <c r="N21" s="265">
        <f t="shared" si="0"/>
        <v>0</v>
      </c>
      <c r="O21" s="265">
        <f t="shared" si="0"/>
        <v>0</v>
      </c>
      <c r="P21" s="265">
        <f t="shared" si="0"/>
        <v>0</v>
      </c>
      <c r="R21" s="265">
        <f t="shared" ref="R21:T21" si="1">SUM(R19:R20)</f>
        <v>0</v>
      </c>
      <c r="S21" s="167"/>
      <c r="T21" s="268">
        <f t="shared" si="1"/>
        <v>0</v>
      </c>
    </row>
    <row r="22" spans="1:20" ht="15" x14ac:dyDescent="0.25">
      <c r="A22" s="247"/>
      <c r="B22" s="167"/>
      <c r="C22" s="264"/>
      <c r="R22" s="167"/>
      <c r="S22" s="167"/>
      <c r="T22" s="267"/>
    </row>
    <row r="23" spans="1:20" ht="15" x14ac:dyDescent="0.25">
      <c r="A23" s="242">
        <v>1</v>
      </c>
      <c r="B23" s="104" t="s">
        <v>157</v>
      </c>
      <c r="C23" s="264">
        <f>'Program Annual Budget'!E19</f>
        <v>0</v>
      </c>
      <c r="E23" s="245"/>
      <c r="F23" s="245"/>
      <c r="G23" s="245"/>
      <c r="H23" s="245"/>
      <c r="I23" s="245"/>
      <c r="J23" s="245"/>
      <c r="K23" s="245"/>
      <c r="L23" s="245"/>
      <c r="M23" s="245"/>
      <c r="N23" s="245"/>
      <c r="O23" s="245"/>
      <c r="P23" s="245"/>
      <c r="R23" s="266">
        <f t="shared" ref="R23:R46" si="2">SUM(E23:P23)</f>
        <v>0</v>
      </c>
      <c r="S23" s="167"/>
      <c r="T23" s="267">
        <f t="shared" ref="T23:T46" si="3">+C23-R23</f>
        <v>0</v>
      </c>
    </row>
    <row r="24" spans="1:20" ht="15" x14ac:dyDescent="0.25">
      <c r="A24" s="242">
        <v>2</v>
      </c>
      <c r="B24" s="104" t="s">
        <v>158</v>
      </c>
      <c r="C24" s="264">
        <f>'Program Annual Budget'!E20</f>
        <v>0</v>
      </c>
      <c r="E24" s="245"/>
      <c r="F24" s="245"/>
      <c r="G24" s="245"/>
      <c r="H24" s="245"/>
      <c r="I24" s="245"/>
      <c r="J24" s="245"/>
      <c r="K24" s="245"/>
      <c r="L24" s="245"/>
      <c r="M24" s="245"/>
      <c r="N24" s="245"/>
      <c r="O24" s="245"/>
      <c r="P24" s="245"/>
      <c r="R24" s="266">
        <f t="shared" si="2"/>
        <v>0</v>
      </c>
      <c r="S24" s="167"/>
      <c r="T24" s="267">
        <f t="shared" si="3"/>
        <v>0</v>
      </c>
    </row>
    <row r="25" spans="1:20" ht="15" x14ac:dyDescent="0.25">
      <c r="A25" s="242">
        <v>3</v>
      </c>
      <c r="B25" s="104" t="s">
        <v>209</v>
      </c>
      <c r="C25" s="264">
        <f>'3. Recruitment'!E21+'3. Recruitment'!E26</f>
        <v>0</v>
      </c>
      <c r="E25" s="248"/>
      <c r="F25" s="248"/>
      <c r="G25" s="248"/>
      <c r="H25" s="248"/>
      <c r="I25" s="248"/>
      <c r="J25" s="248"/>
      <c r="K25" s="248"/>
      <c r="L25" s="248"/>
      <c r="M25" s="248"/>
      <c r="N25" s="248"/>
      <c r="O25" s="248"/>
      <c r="P25" s="248"/>
      <c r="R25" s="266">
        <f t="shared" si="2"/>
        <v>0</v>
      </c>
      <c r="S25" s="167"/>
      <c r="T25" s="267">
        <f t="shared" si="3"/>
        <v>0</v>
      </c>
    </row>
    <row r="26" spans="1:20" ht="15" x14ac:dyDescent="0.25">
      <c r="A26" s="242"/>
      <c r="B26" s="104" t="s">
        <v>210</v>
      </c>
      <c r="C26" s="264">
        <f>'3. Recruitment'!E31</f>
        <v>0</v>
      </c>
      <c r="E26" s="248"/>
      <c r="F26" s="248"/>
      <c r="G26" s="248"/>
      <c r="H26" s="248"/>
      <c r="I26" s="248"/>
      <c r="J26" s="248"/>
      <c r="K26" s="248"/>
      <c r="L26" s="248"/>
      <c r="M26" s="248"/>
      <c r="N26" s="248"/>
      <c r="O26" s="248"/>
      <c r="P26" s="248"/>
      <c r="R26" s="266">
        <f t="shared" si="2"/>
        <v>0</v>
      </c>
      <c r="S26" s="167"/>
      <c r="T26" s="267">
        <f t="shared" si="3"/>
        <v>0</v>
      </c>
    </row>
    <row r="27" spans="1:20" ht="15" x14ac:dyDescent="0.25">
      <c r="A27" s="242">
        <v>4</v>
      </c>
      <c r="B27" s="104" t="s">
        <v>54</v>
      </c>
      <c r="C27" s="264">
        <f>'4. Office Supplies'!E21</f>
        <v>0</v>
      </c>
      <c r="E27" s="248"/>
      <c r="F27" s="248"/>
      <c r="G27" s="248"/>
      <c r="H27" s="248"/>
      <c r="I27" s="248"/>
      <c r="J27" s="248"/>
      <c r="K27" s="248"/>
      <c r="L27" s="248"/>
      <c r="M27" s="248"/>
      <c r="N27" s="248"/>
      <c r="O27" s="248"/>
      <c r="P27" s="248"/>
      <c r="R27" s="266">
        <f t="shared" si="2"/>
        <v>0</v>
      </c>
      <c r="S27" s="167"/>
      <c r="T27" s="267">
        <f t="shared" si="3"/>
        <v>0</v>
      </c>
    </row>
    <row r="28" spans="1:20" ht="15" x14ac:dyDescent="0.25">
      <c r="A28" s="242"/>
      <c r="B28" s="102" t="s">
        <v>211</v>
      </c>
      <c r="C28" s="264">
        <f>'4. Office Supplies'!E25</f>
        <v>0</v>
      </c>
      <c r="E28" s="248"/>
      <c r="F28" s="248"/>
      <c r="G28" s="248"/>
      <c r="H28" s="248"/>
      <c r="I28" s="248"/>
      <c r="J28" s="248"/>
      <c r="K28" s="248"/>
      <c r="L28" s="248"/>
      <c r="M28" s="248"/>
      <c r="N28" s="248"/>
      <c r="O28" s="248"/>
      <c r="P28" s="248"/>
      <c r="R28" s="266">
        <f t="shared" si="2"/>
        <v>0</v>
      </c>
      <c r="S28" s="167"/>
      <c r="T28" s="267">
        <f t="shared" si="3"/>
        <v>0</v>
      </c>
    </row>
    <row r="29" spans="1:20" ht="15" x14ac:dyDescent="0.25">
      <c r="A29" s="242"/>
      <c r="B29" s="102" t="s">
        <v>212</v>
      </c>
      <c r="C29" s="264">
        <f>'4. Office Supplies'!E29</f>
        <v>0</v>
      </c>
      <c r="E29" s="248"/>
      <c r="F29" s="248"/>
      <c r="G29" s="248"/>
      <c r="H29" s="248"/>
      <c r="I29" s="248"/>
      <c r="J29" s="248"/>
      <c r="K29" s="248"/>
      <c r="L29" s="248"/>
      <c r="M29" s="248"/>
      <c r="N29" s="248"/>
      <c r="O29" s="248"/>
      <c r="P29" s="248"/>
      <c r="R29" s="266">
        <f t="shared" si="2"/>
        <v>0</v>
      </c>
      <c r="S29" s="167"/>
      <c r="T29" s="267">
        <f t="shared" si="3"/>
        <v>0</v>
      </c>
    </row>
    <row r="30" spans="1:20" ht="15" x14ac:dyDescent="0.25">
      <c r="A30" s="242">
        <v>5</v>
      </c>
      <c r="B30" s="102" t="s">
        <v>213</v>
      </c>
      <c r="C30" s="264">
        <f>'5. Communications'!E20</f>
        <v>0</v>
      </c>
      <c r="E30" s="245"/>
      <c r="F30" s="245"/>
      <c r="G30" s="245"/>
      <c r="H30" s="245"/>
      <c r="I30" s="245"/>
      <c r="J30" s="245"/>
      <c r="K30" s="245"/>
      <c r="L30" s="245"/>
      <c r="M30" s="245"/>
      <c r="N30" s="245"/>
      <c r="O30" s="245"/>
      <c r="P30" s="245"/>
      <c r="R30" s="266">
        <f t="shared" si="2"/>
        <v>0</v>
      </c>
      <c r="S30" s="167"/>
      <c r="T30" s="267">
        <f t="shared" si="3"/>
        <v>0</v>
      </c>
    </row>
    <row r="31" spans="1:20" ht="15" x14ac:dyDescent="0.25">
      <c r="A31" s="242"/>
      <c r="B31" s="102" t="s">
        <v>214</v>
      </c>
      <c r="C31" s="264">
        <f>'5. Communications'!E24</f>
        <v>0</v>
      </c>
      <c r="E31" s="245"/>
      <c r="F31" s="245"/>
      <c r="G31" s="245"/>
      <c r="H31" s="245"/>
      <c r="I31" s="245"/>
      <c r="J31" s="245"/>
      <c r="K31" s="245"/>
      <c r="L31" s="245"/>
      <c r="M31" s="245"/>
      <c r="N31" s="245"/>
      <c r="O31" s="245"/>
      <c r="P31" s="245"/>
      <c r="R31" s="266">
        <f t="shared" si="2"/>
        <v>0</v>
      </c>
      <c r="S31" s="167"/>
      <c r="T31" s="267">
        <f t="shared" si="3"/>
        <v>0</v>
      </c>
    </row>
    <row r="32" spans="1:20" ht="15" x14ac:dyDescent="0.25">
      <c r="A32" s="242"/>
      <c r="B32" s="102" t="s">
        <v>228</v>
      </c>
      <c r="C32" s="264">
        <f>'5. Communications'!E28</f>
        <v>0</v>
      </c>
      <c r="E32" s="245"/>
      <c r="F32" s="245"/>
      <c r="G32" s="245"/>
      <c r="H32" s="245"/>
      <c r="I32" s="245"/>
      <c r="J32" s="245"/>
      <c r="K32" s="245"/>
      <c r="L32" s="245"/>
      <c r="M32" s="245"/>
      <c r="N32" s="245"/>
      <c r="O32" s="245"/>
      <c r="P32" s="245"/>
      <c r="R32" s="266">
        <f t="shared" si="2"/>
        <v>0</v>
      </c>
      <c r="S32" s="167"/>
      <c r="T32" s="267">
        <f t="shared" si="3"/>
        <v>0</v>
      </c>
    </row>
    <row r="33" spans="1:20" ht="15" x14ac:dyDescent="0.25">
      <c r="A33" s="242">
        <v>6</v>
      </c>
      <c r="B33" s="104" t="s">
        <v>8</v>
      </c>
      <c r="C33" s="264">
        <f>'6. Travel'!E21</f>
        <v>0</v>
      </c>
      <c r="E33" s="248"/>
      <c r="F33" s="248"/>
      <c r="G33" s="248"/>
      <c r="H33" s="248"/>
      <c r="I33" s="248"/>
      <c r="J33" s="248"/>
      <c r="K33" s="248"/>
      <c r="L33" s="248"/>
      <c r="M33" s="248"/>
      <c r="N33" s="248"/>
      <c r="O33" s="248"/>
      <c r="P33" s="248"/>
      <c r="R33" s="266">
        <f t="shared" si="2"/>
        <v>0</v>
      </c>
      <c r="S33" s="167"/>
      <c r="T33" s="267">
        <f t="shared" si="3"/>
        <v>0</v>
      </c>
    </row>
    <row r="34" spans="1:20" ht="15" x14ac:dyDescent="0.25">
      <c r="A34" s="242"/>
      <c r="B34" s="102" t="s">
        <v>216</v>
      </c>
      <c r="C34" s="264">
        <f>'6. Travel'!E28</f>
        <v>0</v>
      </c>
      <c r="E34" s="248"/>
      <c r="F34" s="248"/>
      <c r="G34" s="248"/>
      <c r="H34" s="248"/>
      <c r="I34" s="248"/>
      <c r="J34" s="248"/>
      <c r="K34" s="248"/>
      <c r="L34" s="248"/>
      <c r="M34" s="248"/>
      <c r="N34" s="248"/>
      <c r="O34" s="248"/>
      <c r="P34" s="248"/>
      <c r="R34" s="266">
        <f t="shared" si="2"/>
        <v>0</v>
      </c>
      <c r="S34" s="167"/>
      <c r="T34" s="267">
        <f t="shared" si="3"/>
        <v>0</v>
      </c>
    </row>
    <row r="35" spans="1:20" ht="15" x14ac:dyDescent="0.25">
      <c r="A35" s="242">
        <v>7</v>
      </c>
      <c r="B35" s="102" t="s">
        <v>217</v>
      </c>
      <c r="C35" s="264">
        <f>'7. Equipment'!E19</f>
        <v>0</v>
      </c>
      <c r="E35" s="245"/>
      <c r="F35" s="245"/>
      <c r="G35" s="245"/>
      <c r="H35" s="245"/>
      <c r="I35" s="245"/>
      <c r="J35" s="245"/>
      <c r="K35" s="245"/>
      <c r="L35" s="245"/>
      <c r="M35" s="245"/>
      <c r="N35" s="245"/>
      <c r="O35" s="245"/>
      <c r="P35" s="245"/>
      <c r="R35" s="266">
        <f t="shared" si="2"/>
        <v>0</v>
      </c>
      <c r="S35" s="167"/>
      <c r="T35" s="267">
        <f t="shared" si="3"/>
        <v>0</v>
      </c>
    </row>
    <row r="36" spans="1:20" ht="15" x14ac:dyDescent="0.25">
      <c r="A36" s="242"/>
      <c r="B36" s="102" t="s">
        <v>229</v>
      </c>
      <c r="C36" s="264">
        <f>'7. Equipment'!E24</f>
        <v>0</v>
      </c>
      <c r="E36" s="245"/>
      <c r="F36" s="245"/>
      <c r="G36" s="245"/>
      <c r="H36" s="245"/>
      <c r="I36" s="245"/>
      <c r="J36" s="245"/>
      <c r="K36" s="245"/>
      <c r="L36" s="245"/>
      <c r="M36" s="245"/>
      <c r="N36" s="245"/>
      <c r="O36" s="245"/>
      <c r="P36" s="245"/>
      <c r="R36" s="266">
        <f t="shared" si="2"/>
        <v>0</v>
      </c>
      <c r="S36" s="167"/>
      <c r="T36" s="267">
        <f t="shared" si="3"/>
        <v>0</v>
      </c>
    </row>
    <row r="37" spans="1:20" ht="15" x14ac:dyDescent="0.25">
      <c r="A37" s="242"/>
      <c r="B37" s="102" t="s">
        <v>219</v>
      </c>
      <c r="C37" s="264">
        <f>'7. Equipment'!E28</f>
        <v>0</v>
      </c>
      <c r="E37" s="245"/>
      <c r="F37" s="245"/>
      <c r="G37" s="245"/>
      <c r="H37" s="245"/>
      <c r="I37" s="245"/>
      <c r="J37" s="245"/>
      <c r="K37" s="245"/>
      <c r="L37" s="245"/>
      <c r="M37" s="245"/>
      <c r="N37" s="245"/>
      <c r="O37" s="245"/>
      <c r="P37" s="245"/>
      <c r="R37" s="266">
        <f t="shared" si="2"/>
        <v>0</v>
      </c>
      <c r="S37" s="167"/>
      <c r="T37" s="267">
        <f t="shared" si="3"/>
        <v>0</v>
      </c>
    </row>
    <row r="38" spans="1:20" ht="15" x14ac:dyDescent="0.25">
      <c r="A38" s="242">
        <v>8</v>
      </c>
      <c r="B38" s="102" t="s">
        <v>220</v>
      </c>
      <c r="C38" s="264">
        <f>+'8. Occupancy'!E19</f>
        <v>0</v>
      </c>
      <c r="E38" s="245"/>
      <c r="F38" s="245"/>
      <c r="G38" s="245"/>
      <c r="H38" s="245"/>
      <c r="I38" s="245"/>
      <c r="J38" s="245"/>
      <c r="K38" s="245"/>
      <c r="L38" s="245"/>
      <c r="M38" s="245"/>
      <c r="N38" s="245"/>
      <c r="O38" s="245"/>
      <c r="P38" s="245"/>
      <c r="R38" s="266">
        <f t="shared" si="2"/>
        <v>0</v>
      </c>
      <c r="S38" s="167"/>
      <c r="T38" s="267">
        <f t="shared" si="3"/>
        <v>0</v>
      </c>
    </row>
    <row r="39" spans="1:20" ht="15" x14ac:dyDescent="0.25">
      <c r="A39" s="242"/>
      <c r="B39" s="102" t="s">
        <v>221</v>
      </c>
      <c r="C39" s="264">
        <f>+'8. Occupancy'!E28</f>
        <v>0</v>
      </c>
      <c r="E39" s="245"/>
      <c r="F39" s="245"/>
      <c r="G39" s="245"/>
      <c r="H39" s="245"/>
      <c r="I39" s="245"/>
      <c r="J39" s="245"/>
      <c r="K39" s="245"/>
      <c r="L39" s="245"/>
      <c r="M39" s="245"/>
      <c r="N39" s="245"/>
      <c r="O39" s="245"/>
      <c r="P39" s="245"/>
      <c r="R39" s="266">
        <f t="shared" si="2"/>
        <v>0</v>
      </c>
      <c r="S39" s="167"/>
      <c r="T39" s="267">
        <f t="shared" si="3"/>
        <v>0</v>
      </c>
    </row>
    <row r="40" spans="1:20" ht="15" x14ac:dyDescent="0.25">
      <c r="A40" s="242"/>
      <c r="B40" s="102" t="s">
        <v>222</v>
      </c>
      <c r="C40" s="264">
        <f>+'9. Professional'!E20</f>
        <v>0</v>
      </c>
      <c r="E40" s="245"/>
      <c r="F40" s="245"/>
      <c r="G40" s="245"/>
      <c r="H40" s="245"/>
      <c r="I40" s="245"/>
      <c r="J40" s="245"/>
      <c r="K40" s="245"/>
      <c r="L40" s="245"/>
      <c r="M40" s="245"/>
      <c r="N40" s="245"/>
      <c r="O40" s="245"/>
      <c r="P40" s="245"/>
      <c r="R40" s="266">
        <f t="shared" si="2"/>
        <v>0</v>
      </c>
      <c r="S40" s="167"/>
      <c r="T40" s="267">
        <f t="shared" si="3"/>
        <v>0</v>
      </c>
    </row>
    <row r="41" spans="1:20" ht="15" x14ac:dyDescent="0.25">
      <c r="A41" s="242">
        <v>9</v>
      </c>
      <c r="B41" s="102" t="s">
        <v>223</v>
      </c>
      <c r="C41" s="264">
        <f>+'9. Professional'!E31</f>
        <v>0</v>
      </c>
      <c r="E41" s="245"/>
      <c r="F41" s="245"/>
      <c r="G41" s="245"/>
      <c r="H41" s="245"/>
      <c r="I41" s="245"/>
      <c r="J41" s="245"/>
      <c r="K41" s="245"/>
      <c r="L41" s="245"/>
      <c r="M41" s="245"/>
      <c r="N41" s="245"/>
      <c r="O41" s="245"/>
      <c r="P41" s="245"/>
      <c r="R41" s="266">
        <f t="shared" si="2"/>
        <v>0</v>
      </c>
      <c r="S41" s="167"/>
      <c r="T41" s="267">
        <f t="shared" si="3"/>
        <v>0</v>
      </c>
    </row>
    <row r="42" spans="1:20" ht="15" x14ac:dyDescent="0.25">
      <c r="A42" s="242"/>
      <c r="B42" s="102" t="s">
        <v>224</v>
      </c>
      <c r="C42" s="264">
        <f>+'9. Professional'!E25</f>
        <v>0</v>
      </c>
      <c r="E42" s="245"/>
      <c r="F42" s="245"/>
      <c r="G42" s="245"/>
      <c r="H42" s="245"/>
      <c r="I42" s="245"/>
      <c r="J42" s="245"/>
      <c r="K42" s="245"/>
      <c r="L42" s="245"/>
      <c r="M42" s="245"/>
      <c r="N42" s="245"/>
      <c r="O42" s="245"/>
      <c r="P42" s="245"/>
      <c r="R42" s="266">
        <f t="shared" si="2"/>
        <v>0</v>
      </c>
      <c r="S42" s="167"/>
      <c r="T42" s="267">
        <f t="shared" si="3"/>
        <v>0</v>
      </c>
    </row>
    <row r="43" spans="1:20" ht="15" x14ac:dyDescent="0.25">
      <c r="A43" s="242"/>
      <c r="B43" s="102" t="s">
        <v>225</v>
      </c>
      <c r="C43" s="264">
        <f>+'10. Dues-Licenses-Advertising'!E20</f>
        <v>0</v>
      </c>
      <c r="E43" s="245"/>
      <c r="F43" s="245"/>
      <c r="G43" s="245"/>
      <c r="H43" s="245"/>
      <c r="I43" s="245"/>
      <c r="J43" s="245"/>
      <c r="K43" s="245"/>
      <c r="L43" s="245"/>
      <c r="M43" s="245"/>
      <c r="N43" s="245"/>
      <c r="O43" s="245"/>
      <c r="P43" s="245"/>
      <c r="R43" s="266">
        <f t="shared" si="2"/>
        <v>0</v>
      </c>
      <c r="S43" s="167"/>
      <c r="T43" s="267">
        <f t="shared" si="3"/>
        <v>0</v>
      </c>
    </row>
    <row r="44" spans="1:20" ht="15" x14ac:dyDescent="0.25">
      <c r="A44" s="242"/>
      <c r="B44" s="102" t="s">
        <v>230</v>
      </c>
      <c r="C44" s="264">
        <f>+'10. Dues-Licenses-Advertising'!E25</f>
        <v>0</v>
      </c>
      <c r="E44" s="245"/>
      <c r="F44" s="245"/>
      <c r="G44" s="245"/>
      <c r="H44" s="245"/>
      <c r="I44" s="245"/>
      <c r="J44" s="245"/>
      <c r="K44" s="245"/>
      <c r="L44" s="245"/>
      <c r="M44" s="245"/>
      <c r="N44" s="245"/>
      <c r="O44" s="245"/>
      <c r="P44" s="245"/>
      <c r="R44" s="266">
        <f t="shared" si="2"/>
        <v>0</v>
      </c>
      <c r="S44" s="167"/>
      <c r="T44" s="267">
        <f t="shared" si="3"/>
        <v>0</v>
      </c>
    </row>
    <row r="45" spans="1:20" ht="15" x14ac:dyDescent="0.25">
      <c r="A45" s="242"/>
      <c r="B45" s="102" t="s">
        <v>227</v>
      </c>
      <c r="C45" s="264">
        <f>+'10. Dues-Licenses-Advertising'!E30</f>
        <v>0</v>
      </c>
      <c r="E45" s="245"/>
      <c r="F45" s="245"/>
      <c r="G45" s="245"/>
      <c r="H45" s="245"/>
      <c r="I45" s="245"/>
      <c r="J45" s="245"/>
      <c r="K45" s="245"/>
      <c r="L45" s="245"/>
      <c r="M45" s="245"/>
      <c r="N45" s="245"/>
      <c r="O45" s="245"/>
      <c r="P45" s="245"/>
      <c r="R45" s="266">
        <f t="shared" si="2"/>
        <v>0</v>
      </c>
      <c r="S45" s="167"/>
      <c r="T45" s="267">
        <f t="shared" si="3"/>
        <v>0</v>
      </c>
    </row>
    <row r="46" spans="1:20" ht="15" x14ac:dyDescent="0.25">
      <c r="A46" s="242">
        <v>10</v>
      </c>
      <c r="B46" s="167" t="s">
        <v>9</v>
      </c>
      <c r="C46" s="264">
        <f>+'11. Indirect'!E54</f>
        <v>0</v>
      </c>
      <c r="E46" s="248"/>
      <c r="F46" s="248"/>
      <c r="G46" s="248"/>
      <c r="H46" s="248"/>
      <c r="I46" s="248"/>
      <c r="J46" s="248"/>
      <c r="K46" s="248"/>
      <c r="L46" s="248"/>
      <c r="M46" s="248"/>
      <c r="N46" s="248"/>
      <c r="O46" s="248"/>
      <c r="P46" s="248"/>
      <c r="R46" s="266">
        <f t="shared" si="2"/>
        <v>0</v>
      </c>
      <c r="S46" s="167"/>
      <c r="T46" s="267">
        <f t="shared" si="3"/>
        <v>0</v>
      </c>
    </row>
    <row r="47" spans="1:20" ht="13.5" thickBot="1" x14ac:dyDescent="0.25">
      <c r="B47" s="167"/>
      <c r="C47" s="265">
        <f>SUM(C23:C46)</f>
        <v>0</v>
      </c>
      <c r="E47" s="265">
        <f t="shared" ref="E47:P47" si="4">SUM(E23:E46)</f>
        <v>0</v>
      </c>
      <c r="F47" s="265">
        <f t="shared" si="4"/>
        <v>0</v>
      </c>
      <c r="G47" s="265">
        <f t="shared" si="4"/>
        <v>0</v>
      </c>
      <c r="H47" s="265">
        <f t="shared" si="4"/>
        <v>0</v>
      </c>
      <c r="I47" s="265">
        <f t="shared" si="4"/>
        <v>0</v>
      </c>
      <c r="J47" s="265">
        <f t="shared" si="4"/>
        <v>0</v>
      </c>
      <c r="K47" s="265">
        <f t="shared" si="4"/>
        <v>0</v>
      </c>
      <c r="L47" s="265">
        <f t="shared" si="4"/>
        <v>0</v>
      </c>
      <c r="M47" s="265">
        <f t="shared" si="4"/>
        <v>0</v>
      </c>
      <c r="N47" s="265">
        <f t="shared" si="4"/>
        <v>0</v>
      </c>
      <c r="O47" s="265">
        <f t="shared" si="4"/>
        <v>0</v>
      </c>
      <c r="P47" s="265">
        <f t="shared" si="4"/>
        <v>0</v>
      </c>
      <c r="R47" s="265">
        <f>SUM(R23:R46)</f>
        <v>0</v>
      </c>
      <c r="S47" s="167"/>
      <c r="T47" s="268">
        <f>SUM(T23:T46)</f>
        <v>0</v>
      </c>
    </row>
    <row r="48" spans="1:20" x14ac:dyDescent="0.2">
      <c r="T48" s="243"/>
    </row>
    <row r="49" spans="2:20" ht="13.5" thickBot="1" x14ac:dyDescent="0.25">
      <c r="B49" s="167" t="s">
        <v>159</v>
      </c>
      <c r="C49" s="269">
        <f>+C21-C47</f>
        <v>0</v>
      </c>
      <c r="D49" s="167"/>
      <c r="E49" s="269">
        <f t="shared" ref="E49:P49" si="5">+E21-E47</f>
        <v>0</v>
      </c>
      <c r="F49" s="269">
        <f t="shared" si="5"/>
        <v>0</v>
      </c>
      <c r="G49" s="269">
        <f t="shared" si="5"/>
        <v>0</v>
      </c>
      <c r="H49" s="269">
        <f t="shared" si="5"/>
        <v>0</v>
      </c>
      <c r="I49" s="269">
        <f t="shared" si="5"/>
        <v>0</v>
      </c>
      <c r="J49" s="269">
        <f t="shared" si="5"/>
        <v>0</v>
      </c>
      <c r="K49" s="269">
        <f t="shared" si="5"/>
        <v>0</v>
      </c>
      <c r="L49" s="269">
        <f t="shared" si="5"/>
        <v>0</v>
      </c>
      <c r="M49" s="269">
        <f t="shared" si="5"/>
        <v>0</v>
      </c>
      <c r="N49" s="269">
        <f t="shared" si="5"/>
        <v>0</v>
      </c>
      <c r="O49" s="269">
        <f t="shared" si="5"/>
        <v>0</v>
      </c>
      <c r="P49" s="269">
        <f t="shared" si="5"/>
        <v>0</v>
      </c>
      <c r="Q49" s="167"/>
      <c r="R49" s="269">
        <f>+R21-R47</f>
        <v>0</v>
      </c>
      <c r="S49" s="167"/>
      <c r="T49" s="270">
        <f>+T21-T47</f>
        <v>0</v>
      </c>
    </row>
    <row r="50" spans="2:20" ht="13.5" thickTop="1" x14ac:dyDescent="0.2">
      <c r="D50" s="240"/>
    </row>
  </sheetData>
  <sheetProtection password="DBEE" sheet="1" objects="1" scenarios="1"/>
  <pageMargins left="0.7" right="0.7" top="0.75" bottom="0.75" header="0.3" footer="0.3"/>
  <pageSetup scale="61" orientation="landscape" r:id="rId1"/>
  <drawing r:id="rId2"/>
  <legacyDrawing r:id="rId3"/>
  <oleObjects>
    <mc:AlternateContent xmlns:mc="http://schemas.openxmlformats.org/markup-compatibility/2006">
      <mc:Choice Requires="x14">
        <oleObject progId="Acrobat.Document.11" shapeId="5121" r:id="rId4">
          <objectPr defaultSize="0" autoPict="0" r:id="rId5">
            <anchor moveWithCells="1" sizeWithCells="1">
              <from>
                <xdr:col>0</xdr:col>
                <xdr:colOff>0</xdr:colOff>
                <xdr:row>0</xdr:row>
                <xdr:rowOff>0</xdr:rowOff>
              </from>
              <to>
                <xdr:col>2</xdr:col>
                <xdr:colOff>657225</xdr:colOff>
                <xdr:row>4</xdr:row>
                <xdr:rowOff>85725</xdr:rowOff>
              </to>
            </anchor>
          </objectPr>
        </oleObject>
      </mc:Choice>
      <mc:Fallback>
        <oleObject progId="Acrobat.Document.11" shapeId="5121"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pageSetUpPr fitToPage="1"/>
  </sheetPr>
  <dimension ref="A1:J56"/>
  <sheetViews>
    <sheetView workbookViewId="0">
      <selection activeCell="H8" sqref="H8"/>
    </sheetView>
  </sheetViews>
  <sheetFormatPr defaultRowHeight="18.75" customHeight="1" x14ac:dyDescent="0.2"/>
  <cols>
    <col min="1" max="1" width="6" style="178" customWidth="1"/>
    <col min="2" max="2" width="3.42578125" style="178" customWidth="1"/>
    <col min="3" max="3" width="36.42578125" style="178" customWidth="1"/>
    <col min="4" max="7" width="15.5703125" style="178" customWidth="1"/>
    <col min="8" max="8" width="62.42578125" style="284" customWidth="1"/>
    <col min="9" max="16384" width="9.140625" style="178"/>
  </cols>
  <sheetData>
    <row r="1" spans="1:10" s="174" customFormat="1" ht="18.75" customHeight="1" x14ac:dyDescent="0.2">
      <c r="A1" s="179"/>
      <c r="B1" s="179"/>
      <c r="C1" s="179"/>
      <c r="D1" s="179"/>
      <c r="E1" s="179"/>
      <c r="F1" s="179"/>
      <c r="G1" s="179"/>
      <c r="H1" s="286"/>
    </row>
    <row r="2" spans="1:10" s="174" customFormat="1" ht="18.75" customHeight="1" x14ac:dyDescent="0.2">
      <c r="A2" s="179"/>
      <c r="B2" s="179"/>
      <c r="C2" s="179"/>
      <c r="D2" s="436" t="str">
        <f>'Budget Overview'!D1</f>
        <v>Eckerd Connects</v>
      </c>
      <c r="E2" s="436"/>
      <c r="F2" s="436"/>
      <c r="G2" s="436"/>
      <c r="H2" s="287"/>
    </row>
    <row r="3" spans="1:10" s="174" customFormat="1" ht="18.75" customHeight="1" x14ac:dyDescent="0.2">
      <c r="A3" s="179"/>
      <c r="B3" s="179"/>
      <c r="C3" s="179"/>
      <c r="D3" s="436" t="str">
        <f>'Budget Overview'!D2</f>
        <v>Program Annual Budget</v>
      </c>
      <c r="E3" s="436"/>
      <c r="F3" s="436"/>
      <c r="G3" s="436"/>
      <c r="H3" s="287"/>
    </row>
    <row r="4" spans="1:10" s="174" customFormat="1" ht="18.75" customHeight="1" x14ac:dyDescent="0.2">
      <c r="A4" s="179"/>
      <c r="B4" s="179"/>
      <c r="C4" s="179"/>
      <c r="D4" s="436" t="str">
        <f>'Budget Overview'!D3</f>
        <v>July 1, 2019 through June 30, 2020</v>
      </c>
      <c r="E4" s="436"/>
      <c r="F4" s="436"/>
      <c r="G4" s="436"/>
      <c r="H4" s="287"/>
    </row>
    <row r="5" spans="1:10" s="174" customFormat="1" ht="18.75" customHeight="1" x14ac:dyDescent="0.2">
      <c r="A5" s="179"/>
      <c r="B5" s="179"/>
      <c r="C5" s="179"/>
      <c r="D5" s="179"/>
      <c r="E5" s="179"/>
      <c r="F5" s="179"/>
      <c r="G5" s="179"/>
      <c r="H5" s="286"/>
    </row>
    <row r="6" spans="1:10" s="174" customFormat="1" ht="18.75" customHeight="1" thickBot="1" x14ac:dyDescent="0.25">
      <c r="A6" s="179"/>
      <c r="B6" s="179"/>
      <c r="C6" s="179"/>
      <c r="D6" s="179"/>
      <c r="E6" s="179"/>
      <c r="F6" s="179"/>
      <c r="G6" s="179"/>
      <c r="H6" s="286"/>
    </row>
    <row r="7" spans="1:10" s="174" customFormat="1" ht="35.25" customHeight="1" thickBot="1" x14ac:dyDescent="0.25">
      <c r="A7" s="437" t="s">
        <v>13</v>
      </c>
      <c r="B7" s="438"/>
      <c r="C7" s="439"/>
      <c r="D7" s="440" t="e">
        <f>IF('ECA Use Only'!$B$7=2,TRIM('Budget Overview'!#REF!),'ECA Use Only'!B3)</f>
        <v>#N/A</v>
      </c>
      <c r="E7" s="441"/>
      <c r="F7" s="441"/>
      <c r="G7" s="442"/>
      <c r="H7" s="288"/>
    </row>
    <row r="8" spans="1:10" s="174" customFormat="1" ht="35.25" customHeight="1" thickBot="1" x14ac:dyDescent="0.25">
      <c r="A8" s="437" t="s">
        <v>12</v>
      </c>
      <c r="B8" s="438"/>
      <c r="C8" s="439"/>
      <c r="D8" s="440" t="e">
        <f>IF('ECA Use Only'!$B$7=2,TRIM('Budget Overview'!#REF!),'ECA Use Only'!B4)</f>
        <v>#N/A</v>
      </c>
      <c r="E8" s="441"/>
      <c r="F8" s="441"/>
      <c r="G8" s="442"/>
      <c r="H8" s="288"/>
    </row>
    <row r="9" spans="1:10" s="174" customFormat="1" ht="35.25" customHeight="1" thickBot="1" x14ac:dyDescent="0.25">
      <c r="A9" s="437" t="s">
        <v>11</v>
      </c>
      <c r="B9" s="438"/>
      <c r="C9" s="439"/>
      <c r="D9" s="440" t="e">
        <f>IF('ECA Use Only'!$B$7=2,TRIM('Budget Overview'!#REF!),'ECA Use Only'!B5)</f>
        <v>#N/A</v>
      </c>
      <c r="E9" s="441"/>
      <c r="F9" s="441"/>
      <c r="G9" s="442"/>
      <c r="H9" s="288"/>
    </row>
    <row r="10" spans="1:10" s="174" customFormat="1" ht="35.25" customHeight="1" thickBot="1" x14ac:dyDescent="0.25">
      <c r="A10" s="189"/>
      <c r="B10" s="189"/>
      <c r="C10" s="189"/>
      <c r="D10" s="189"/>
      <c r="E10" s="189"/>
      <c r="F10" s="189"/>
      <c r="G10" s="189"/>
      <c r="H10" s="289"/>
      <c r="I10" s="175"/>
      <c r="J10" s="175"/>
    </row>
    <row r="11" spans="1:10" s="144" customFormat="1" ht="21.75" customHeight="1" thickBot="1" x14ac:dyDescent="0.35">
      <c r="A11" s="443" t="s">
        <v>67</v>
      </c>
      <c r="B11" s="444"/>
      <c r="C11" s="444"/>
      <c r="D11" s="444"/>
      <c r="E11" s="444"/>
      <c r="F11" s="444"/>
      <c r="G11" s="445"/>
      <c r="H11" s="290"/>
    </row>
    <row r="12" spans="1:10" s="144" customFormat="1" ht="21.75" customHeight="1" x14ac:dyDescent="0.2">
      <c r="A12" s="167"/>
      <c r="B12" s="167"/>
      <c r="C12" s="167"/>
      <c r="D12" s="167"/>
      <c r="E12" s="167"/>
      <c r="F12" s="167"/>
      <c r="G12" s="167"/>
      <c r="H12" s="291"/>
    </row>
    <row r="13" spans="1:10" s="144" customFormat="1" ht="21.75" customHeight="1" x14ac:dyDescent="0.25">
      <c r="A13" s="169" t="s">
        <v>68</v>
      </c>
      <c r="B13" s="167"/>
      <c r="C13" s="167"/>
      <c r="D13" s="167"/>
      <c r="E13" s="167"/>
      <c r="F13" s="167"/>
      <c r="G13" s="167"/>
      <c r="H13" s="291"/>
    </row>
    <row r="14" spans="1:10" s="175" customFormat="1" ht="18.75" customHeight="1" x14ac:dyDescent="0.2">
      <c r="A14" s="169" t="s">
        <v>335</v>
      </c>
      <c r="B14" s="189"/>
      <c r="C14" s="189"/>
      <c r="D14" s="189"/>
      <c r="E14" s="189"/>
      <c r="F14" s="189"/>
      <c r="G14" s="189"/>
      <c r="H14" s="289"/>
    </row>
    <row r="15" spans="1:10" s="175" customFormat="1" ht="18.75" customHeight="1" x14ac:dyDescent="0.2">
      <c r="A15" s="169" t="s">
        <v>62</v>
      </c>
      <c r="B15" s="189"/>
      <c r="C15" s="189"/>
      <c r="D15" s="189"/>
      <c r="E15" s="189"/>
      <c r="F15" s="189"/>
      <c r="G15" s="189"/>
      <c r="H15" s="289"/>
    </row>
    <row r="16" spans="1:10" s="174" customFormat="1" ht="22.5" customHeight="1" x14ac:dyDescent="0.2">
      <c r="A16" s="169" t="s">
        <v>91</v>
      </c>
      <c r="B16" s="179"/>
      <c r="C16" s="179"/>
      <c r="D16" s="292"/>
      <c r="E16" s="292"/>
      <c r="F16" s="292"/>
      <c r="G16" s="292"/>
      <c r="H16" s="293"/>
    </row>
    <row r="17" spans="1:8" s="174" customFormat="1" ht="22.5" customHeight="1" x14ac:dyDescent="0.2">
      <c r="A17" s="169" t="s">
        <v>336</v>
      </c>
      <c r="B17" s="179"/>
      <c r="C17" s="179"/>
      <c r="D17" s="292"/>
      <c r="E17" s="292"/>
      <c r="F17" s="292"/>
      <c r="G17" s="292"/>
      <c r="H17" s="293"/>
    </row>
    <row r="18" spans="1:8" s="174" customFormat="1" ht="22.5" customHeight="1" x14ac:dyDescent="0.2">
      <c r="A18" s="189"/>
      <c r="B18" s="179"/>
      <c r="C18" s="179"/>
      <c r="D18" s="292"/>
      <c r="E18" s="292"/>
      <c r="F18" s="292"/>
      <c r="G18" s="292"/>
      <c r="H18" s="293"/>
    </row>
    <row r="19" spans="1:8" s="174" customFormat="1" ht="38.25" x14ac:dyDescent="0.2">
      <c r="A19" s="294" t="s">
        <v>65</v>
      </c>
      <c r="B19" s="179"/>
      <c r="C19" s="179"/>
      <c r="D19" s="295" t="s">
        <v>200</v>
      </c>
      <c r="E19" s="295" t="s">
        <v>200</v>
      </c>
      <c r="F19" s="295" t="s">
        <v>200</v>
      </c>
      <c r="G19" s="296" t="s">
        <v>201</v>
      </c>
      <c r="H19" s="297" t="s">
        <v>202</v>
      </c>
    </row>
    <row r="20" spans="1:8" s="174" customFormat="1" ht="12.75" x14ac:dyDescent="0.2">
      <c r="A20" s="179"/>
      <c r="B20" s="179"/>
      <c r="C20" s="179"/>
      <c r="D20" s="144"/>
      <c r="E20" s="144"/>
      <c r="F20" s="144"/>
      <c r="G20" s="167"/>
      <c r="H20" s="271"/>
    </row>
    <row r="21" spans="1:8" s="174" customFormat="1" ht="15.75" x14ac:dyDescent="0.2">
      <c r="A21" s="194" t="s">
        <v>40</v>
      </c>
      <c r="B21" s="194"/>
      <c r="C21" s="179"/>
      <c r="G21" s="195"/>
      <c r="H21" s="272"/>
    </row>
    <row r="22" spans="1:8" s="174" customFormat="1" ht="15" x14ac:dyDescent="0.2">
      <c r="A22" s="179"/>
      <c r="B22" s="196">
        <v>1</v>
      </c>
      <c r="C22" s="197" t="s">
        <v>33</v>
      </c>
      <c r="D22" s="96"/>
      <c r="E22" s="96"/>
      <c r="F22" s="96"/>
      <c r="G22" s="303">
        <f>(SUM(D22:F22))</f>
        <v>0</v>
      </c>
      <c r="H22" s="273"/>
    </row>
    <row r="23" spans="1:8" s="174" customFormat="1" ht="15" x14ac:dyDescent="0.2">
      <c r="A23" s="179"/>
      <c r="B23" s="200">
        <v>2</v>
      </c>
      <c r="C23" s="201" t="s">
        <v>34</v>
      </c>
      <c r="D23" s="96"/>
      <c r="E23" s="96"/>
      <c r="F23" s="96"/>
      <c r="G23" s="303">
        <f>(SUM(D23:F23))</f>
        <v>0</v>
      </c>
      <c r="H23" s="273"/>
    </row>
    <row r="24" spans="1:8" s="174" customFormat="1" ht="14.25" x14ac:dyDescent="0.2">
      <c r="A24" s="179"/>
      <c r="B24" s="179"/>
      <c r="C24" s="203"/>
      <c r="D24" s="274"/>
      <c r="E24" s="274"/>
      <c r="F24" s="274"/>
      <c r="G24" s="304"/>
      <c r="H24" s="275"/>
    </row>
    <row r="25" spans="1:8" s="176" customFormat="1" ht="15.75" x14ac:dyDescent="0.2">
      <c r="A25" s="194" t="s">
        <v>35</v>
      </c>
      <c r="B25" s="194"/>
      <c r="C25" s="206"/>
      <c r="D25" s="276"/>
      <c r="E25" s="276"/>
      <c r="F25" s="276"/>
      <c r="G25" s="305"/>
      <c r="H25" s="277"/>
    </row>
    <row r="26" spans="1:8" s="174" customFormat="1" ht="15" x14ac:dyDescent="0.2">
      <c r="A26" s="179"/>
      <c r="B26" s="208">
        <v>3</v>
      </c>
      <c r="C26" s="209" t="s">
        <v>209</v>
      </c>
      <c r="D26" s="96"/>
      <c r="E26" s="96"/>
      <c r="F26" s="96"/>
      <c r="G26" s="303">
        <f t="shared" ref="G26:G46" si="0">(SUM(D26:F26))</f>
        <v>0</v>
      </c>
      <c r="H26" s="273"/>
    </row>
    <row r="27" spans="1:8" s="174" customFormat="1" ht="15" x14ac:dyDescent="0.2">
      <c r="A27" s="179"/>
      <c r="B27" s="208"/>
      <c r="C27" s="209" t="s">
        <v>210</v>
      </c>
      <c r="D27" s="96"/>
      <c r="E27" s="96"/>
      <c r="F27" s="96"/>
      <c r="G27" s="303">
        <f t="shared" si="0"/>
        <v>0</v>
      </c>
      <c r="H27" s="273"/>
    </row>
    <row r="28" spans="1:8" s="174" customFormat="1" ht="15" x14ac:dyDescent="0.2">
      <c r="A28" s="179"/>
      <c r="B28" s="210">
        <v>4</v>
      </c>
      <c r="C28" s="209" t="s">
        <v>54</v>
      </c>
      <c r="D28" s="96"/>
      <c r="E28" s="96"/>
      <c r="F28" s="96"/>
      <c r="G28" s="303">
        <f t="shared" si="0"/>
        <v>0</v>
      </c>
      <c r="H28" s="273"/>
    </row>
    <row r="29" spans="1:8" s="174" customFormat="1" ht="15" x14ac:dyDescent="0.2">
      <c r="A29" s="179"/>
      <c r="B29" s="211"/>
      <c r="C29" s="209" t="s">
        <v>211</v>
      </c>
      <c r="D29" s="96"/>
      <c r="E29" s="96"/>
      <c r="F29" s="96"/>
      <c r="G29" s="303">
        <f t="shared" si="0"/>
        <v>0</v>
      </c>
      <c r="H29" s="273"/>
    </row>
    <row r="30" spans="1:8" s="174" customFormat="1" ht="15" x14ac:dyDescent="0.2">
      <c r="A30" s="179"/>
      <c r="B30" s="211"/>
      <c r="C30" s="209" t="s">
        <v>212</v>
      </c>
      <c r="D30" s="96"/>
      <c r="E30" s="96"/>
      <c r="F30" s="96"/>
      <c r="G30" s="303">
        <f t="shared" si="0"/>
        <v>0</v>
      </c>
      <c r="H30" s="273"/>
    </row>
    <row r="31" spans="1:8" s="174" customFormat="1" ht="15" x14ac:dyDescent="0.2">
      <c r="A31" s="179"/>
      <c r="B31" s="210">
        <v>5</v>
      </c>
      <c r="C31" s="209" t="s">
        <v>213</v>
      </c>
      <c r="D31" s="96"/>
      <c r="E31" s="96"/>
      <c r="F31" s="96"/>
      <c r="G31" s="303">
        <f t="shared" si="0"/>
        <v>0</v>
      </c>
      <c r="H31" s="273"/>
    </row>
    <row r="32" spans="1:8" s="174" customFormat="1" ht="15" x14ac:dyDescent="0.2">
      <c r="A32" s="179"/>
      <c r="B32" s="211"/>
      <c r="C32" s="209" t="s">
        <v>214</v>
      </c>
      <c r="D32" s="96"/>
      <c r="E32" s="96"/>
      <c r="F32" s="96"/>
      <c r="G32" s="303">
        <f t="shared" si="0"/>
        <v>0</v>
      </c>
      <c r="H32" s="273"/>
    </row>
    <row r="33" spans="1:8" s="174" customFormat="1" ht="15" x14ac:dyDescent="0.2">
      <c r="A33" s="179"/>
      <c r="B33" s="211"/>
      <c r="C33" s="209" t="s">
        <v>215</v>
      </c>
      <c r="D33" s="96"/>
      <c r="E33" s="96"/>
      <c r="F33" s="96"/>
      <c r="G33" s="303">
        <f t="shared" si="0"/>
        <v>0</v>
      </c>
      <c r="H33" s="273"/>
    </row>
    <row r="34" spans="1:8" s="174" customFormat="1" ht="15" x14ac:dyDescent="0.2">
      <c r="A34" s="179"/>
      <c r="B34" s="210">
        <v>6</v>
      </c>
      <c r="C34" s="209" t="s">
        <v>8</v>
      </c>
      <c r="D34" s="96"/>
      <c r="E34" s="96"/>
      <c r="F34" s="96"/>
      <c r="G34" s="303">
        <f t="shared" si="0"/>
        <v>0</v>
      </c>
      <c r="H34" s="273"/>
    </row>
    <row r="35" spans="1:8" s="174" customFormat="1" ht="15" x14ac:dyDescent="0.2">
      <c r="A35" s="179"/>
      <c r="B35" s="211">
        <v>6.1</v>
      </c>
      <c r="C35" s="209" t="s">
        <v>216</v>
      </c>
      <c r="D35" s="96"/>
      <c r="E35" s="96"/>
      <c r="F35" s="96"/>
      <c r="G35" s="303">
        <f t="shared" si="0"/>
        <v>0</v>
      </c>
      <c r="H35" s="273"/>
    </row>
    <row r="36" spans="1:8" s="174" customFormat="1" ht="15" x14ac:dyDescent="0.2">
      <c r="A36" s="179"/>
      <c r="B36" s="210">
        <v>7</v>
      </c>
      <c r="C36" s="209" t="s">
        <v>217</v>
      </c>
      <c r="D36" s="96"/>
      <c r="E36" s="96"/>
      <c r="F36" s="96"/>
      <c r="G36" s="303">
        <f t="shared" si="0"/>
        <v>0</v>
      </c>
      <c r="H36" s="273"/>
    </row>
    <row r="37" spans="1:8" s="174" customFormat="1" ht="15" x14ac:dyDescent="0.2">
      <c r="A37" s="179"/>
      <c r="B37" s="211"/>
      <c r="C37" s="209" t="s">
        <v>218</v>
      </c>
      <c r="D37" s="96"/>
      <c r="E37" s="96"/>
      <c r="F37" s="96"/>
      <c r="G37" s="303">
        <f t="shared" si="0"/>
        <v>0</v>
      </c>
      <c r="H37" s="273"/>
    </row>
    <row r="38" spans="1:8" s="174" customFormat="1" ht="15" x14ac:dyDescent="0.2">
      <c r="A38" s="179"/>
      <c r="B38" s="211"/>
      <c r="C38" s="209" t="s">
        <v>219</v>
      </c>
      <c r="D38" s="96"/>
      <c r="E38" s="96"/>
      <c r="F38" s="96"/>
      <c r="G38" s="303">
        <f t="shared" si="0"/>
        <v>0</v>
      </c>
      <c r="H38" s="273"/>
    </row>
    <row r="39" spans="1:8" s="174" customFormat="1" ht="15" x14ac:dyDescent="0.2">
      <c r="A39" s="179"/>
      <c r="B39" s="210">
        <v>8</v>
      </c>
      <c r="C39" s="209" t="s">
        <v>220</v>
      </c>
      <c r="D39" s="96"/>
      <c r="E39" s="96"/>
      <c r="F39" s="96"/>
      <c r="G39" s="303">
        <f t="shared" si="0"/>
        <v>0</v>
      </c>
      <c r="H39" s="273"/>
    </row>
    <row r="40" spans="1:8" s="174" customFormat="1" ht="15" x14ac:dyDescent="0.2">
      <c r="A40" s="179"/>
      <c r="B40" s="211"/>
      <c r="C40" s="209" t="s">
        <v>221</v>
      </c>
      <c r="D40" s="96"/>
      <c r="E40" s="96"/>
      <c r="F40" s="96"/>
      <c r="G40" s="303">
        <f t="shared" si="0"/>
        <v>0</v>
      </c>
      <c r="H40" s="273"/>
    </row>
    <row r="41" spans="1:8" s="174" customFormat="1" ht="15" x14ac:dyDescent="0.2">
      <c r="A41" s="179"/>
      <c r="B41" s="210">
        <v>9</v>
      </c>
      <c r="C41" s="209" t="s">
        <v>222</v>
      </c>
      <c r="D41" s="96"/>
      <c r="E41" s="96"/>
      <c r="F41" s="96"/>
      <c r="G41" s="303">
        <f t="shared" si="0"/>
        <v>0</v>
      </c>
      <c r="H41" s="273"/>
    </row>
    <row r="42" spans="1:8" s="174" customFormat="1" ht="15" x14ac:dyDescent="0.2">
      <c r="A42" s="179"/>
      <c r="B42" s="211"/>
      <c r="C42" s="209" t="s">
        <v>224</v>
      </c>
      <c r="D42" s="96"/>
      <c r="E42" s="96"/>
      <c r="F42" s="96"/>
      <c r="G42" s="303">
        <f t="shared" si="0"/>
        <v>0</v>
      </c>
      <c r="H42" s="273"/>
    </row>
    <row r="43" spans="1:8" s="174" customFormat="1" ht="15" x14ac:dyDescent="0.2">
      <c r="A43" s="179"/>
      <c r="B43" s="211"/>
      <c r="C43" s="209" t="s">
        <v>223</v>
      </c>
      <c r="D43" s="96"/>
      <c r="E43" s="96"/>
      <c r="F43" s="96"/>
      <c r="G43" s="303">
        <f t="shared" si="0"/>
        <v>0</v>
      </c>
      <c r="H43" s="273"/>
    </row>
    <row r="44" spans="1:8" s="174" customFormat="1" ht="15" x14ac:dyDescent="0.2">
      <c r="A44" s="179"/>
      <c r="B44" s="298">
        <v>10</v>
      </c>
      <c r="C44" s="209" t="s">
        <v>225</v>
      </c>
      <c r="D44" s="96"/>
      <c r="E44" s="96"/>
      <c r="F44" s="96"/>
      <c r="G44" s="303">
        <f t="shared" si="0"/>
        <v>0</v>
      </c>
      <c r="H44" s="273"/>
    </row>
    <row r="45" spans="1:8" s="174" customFormat="1" ht="15" x14ac:dyDescent="0.2">
      <c r="A45" s="179"/>
      <c r="B45" s="211"/>
      <c r="C45" s="209" t="s">
        <v>226</v>
      </c>
      <c r="D45" s="96"/>
      <c r="E45" s="96"/>
      <c r="F45" s="96"/>
      <c r="G45" s="303">
        <f t="shared" si="0"/>
        <v>0</v>
      </c>
      <c r="H45" s="273"/>
    </row>
    <row r="46" spans="1:8" s="174" customFormat="1" ht="15" x14ac:dyDescent="0.2">
      <c r="A46" s="179"/>
      <c r="B46" s="211"/>
      <c r="C46" s="209" t="s">
        <v>227</v>
      </c>
      <c r="D46" s="96"/>
      <c r="E46" s="96"/>
      <c r="F46" s="96"/>
      <c r="G46" s="303">
        <f t="shared" si="0"/>
        <v>0</v>
      </c>
      <c r="H46" s="273"/>
    </row>
    <row r="47" spans="1:8" s="176" customFormat="1" ht="14.25" x14ac:dyDescent="0.2">
      <c r="A47" s="206"/>
      <c r="B47" s="206"/>
      <c r="C47" s="206"/>
      <c r="D47" s="278"/>
      <c r="E47" s="278"/>
      <c r="F47" s="278"/>
      <c r="G47" s="306"/>
      <c r="H47" s="277"/>
    </row>
    <row r="48" spans="1:8" s="177" customFormat="1" ht="16.5" thickBot="1" x14ac:dyDescent="0.25">
      <c r="A48" s="299" t="s">
        <v>10</v>
      </c>
      <c r="B48" s="299"/>
      <c r="C48" s="300"/>
      <c r="D48" s="307">
        <f>(SUM(D22:D46))</f>
        <v>0</v>
      </c>
      <c r="E48" s="307">
        <f>(SUM(E22:E46))</f>
        <v>0</v>
      </c>
      <c r="F48" s="307">
        <f t="shared" ref="F48:G48" si="1">(SUM(F22:F46))</f>
        <v>0</v>
      </c>
      <c r="G48" s="307">
        <f t="shared" si="1"/>
        <v>0</v>
      </c>
      <c r="H48" s="279"/>
    </row>
    <row r="49" spans="1:8" s="174" customFormat="1" ht="9.75" customHeight="1" x14ac:dyDescent="0.2">
      <c r="A49" s="221"/>
      <c r="B49" s="221"/>
      <c r="C49" s="206"/>
      <c r="D49" s="274"/>
      <c r="E49" s="274"/>
      <c r="F49" s="274"/>
      <c r="G49" s="308"/>
      <c r="H49" s="280"/>
    </row>
    <row r="50" spans="1:8" s="174" customFormat="1" ht="15.75" x14ac:dyDescent="0.2">
      <c r="A50" s="221" t="s">
        <v>9</v>
      </c>
      <c r="B50" s="221"/>
      <c r="C50" s="206"/>
      <c r="D50" s="281"/>
      <c r="E50" s="281"/>
      <c r="F50" s="281"/>
      <c r="G50" s="309"/>
      <c r="H50" s="282"/>
    </row>
    <row r="51" spans="1:8" s="174" customFormat="1" ht="15" x14ac:dyDescent="0.2">
      <c r="A51" s="179"/>
      <c r="B51" s="200">
        <v>11</v>
      </c>
      <c r="C51" s="197" t="s">
        <v>9</v>
      </c>
      <c r="D51" s="83">
        <f>ROUND(D48*0.1,2)</f>
        <v>0</v>
      </c>
      <c r="E51" s="83">
        <f t="shared" ref="E51:F51" si="2">ROUND(E48*0.1,2)</f>
        <v>0</v>
      </c>
      <c r="F51" s="83">
        <f t="shared" si="2"/>
        <v>0</v>
      </c>
      <c r="G51" s="303">
        <f>(SUM(D51:F51))</f>
        <v>0</v>
      </c>
      <c r="H51" s="311" t="s">
        <v>233</v>
      </c>
    </row>
    <row r="52" spans="1:8" s="174" customFormat="1" ht="6.75" customHeight="1" x14ac:dyDescent="0.2">
      <c r="A52" s="221"/>
      <c r="B52" s="221"/>
      <c r="C52" s="206"/>
      <c r="D52" s="274"/>
      <c r="E52" s="274"/>
      <c r="F52" s="274"/>
      <c r="G52" s="308"/>
      <c r="H52" s="280"/>
    </row>
    <row r="53" spans="1:8" s="177" customFormat="1" ht="16.5" thickBot="1" x14ac:dyDescent="0.25">
      <c r="A53" s="301" t="s">
        <v>7</v>
      </c>
      <c r="B53" s="301"/>
      <c r="C53" s="302"/>
      <c r="D53" s="310">
        <f>(SUM(D48:D51))</f>
        <v>0</v>
      </c>
      <c r="E53" s="310">
        <f t="shared" ref="E53:G53" si="3">(SUM(E48:E51))</f>
        <v>0</v>
      </c>
      <c r="F53" s="310">
        <f t="shared" si="3"/>
        <v>0</v>
      </c>
      <c r="G53" s="310">
        <f t="shared" si="3"/>
        <v>0</v>
      </c>
      <c r="H53" s="279"/>
    </row>
    <row r="54" spans="1:8" ht="18.75" customHeight="1" thickTop="1" x14ac:dyDescent="0.2">
      <c r="C54" s="283"/>
      <c r="D54" s="284"/>
      <c r="E54" s="284"/>
      <c r="F54" s="284"/>
    </row>
    <row r="56" spans="1:8" ht="18.75" customHeight="1" x14ac:dyDescent="0.2">
      <c r="A56" s="285"/>
      <c r="B56" s="285"/>
    </row>
  </sheetData>
  <sheetProtection password="DBEE" sheet="1" objects="1" scenarios="1"/>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9" orientation="portrait" r:id="rId1"/>
  <drawing r:id="rId2"/>
  <legacyDrawing r:id="rId3"/>
  <oleObjects>
    <mc:AlternateContent xmlns:mc="http://schemas.openxmlformats.org/markup-compatibility/2006">
      <mc:Choice Requires="x14">
        <oleObject progId="Acrobat.Document.11" shapeId="6145" r:id="rId4">
          <objectPr defaultSize="0" autoPict="0" r:id="rId5">
            <anchor moveWithCells="1" sizeWithCells="1">
              <from>
                <xdr:col>0</xdr:col>
                <xdr:colOff>0</xdr:colOff>
                <xdr:row>1</xdr:row>
                <xdr:rowOff>0</xdr:rowOff>
              </from>
              <to>
                <xdr:col>2</xdr:col>
                <xdr:colOff>2238375</xdr:colOff>
                <xdr:row>4</xdr:row>
                <xdr:rowOff>123825</xdr:rowOff>
              </to>
            </anchor>
          </objectPr>
        </oleObject>
      </mc:Choice>
      <mc:Fallback>
        <oleObject progId="Acrobat.Document.11" shapeId="614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6"/>
  <sheetViews>
    <sheetView workbookViewId="0">
      <selection activeCell="H14" sqref="H14"/>
    </sheetView>
  </sheetViews>
  <sheetFormatPr defaultRowHeight="18.75" customHeight="1" x14ac:dyDescent="0.2"/>
  <cols>
    <col min="1" max="1" width="6" style="178" customWidth="1"/>
    <col min="2" max="2" width="3.42578125" style="178" customWidth="1"/>
    <col min="3" max="3" width="36.42578125" style="178" customWidth="1"/>
    <col min="4" max="7" width="15.5703125" style="178" customWidth="1"/>
    <col min="8" max="16384" width="9.140625" style="178"/>
  </cols>
  <sheetData>
    <row r="1" spans="1:9" s="174" customFormat="1" ht="18.75" customHeight="1" x14ac:dyDescent="0.2">
      <c r="A1" s="179"/>
      <c r="B1" s="179"/>
      <c r="C1" s="179"/>
      <c r="D1" s="179"/>
      <c r="E1" s="179"/>
      <c r="F1" s="179"/>
      <c r="G1" s="179"/>
    </row>
    <row r="2" spans="1:9" s="174" customFormat="1" ht="18.75" customHeight="1" x14ac:dyDescent="0.2">
      <c r="A2" s="179"/>
      <c r="B2" s="179"/>
      <c r="C2" s="179"/>
      <c r="D2" s="436" t="str">
        <f>'Budget Overview'!D1</f>
        <v>Eckerd Connects</v>
      </c>
      <c r="E2" s="436"/>
      <c r="F2" s="436"/>
      <c r="G2" s="436"/>
    </row>
    <row r="3" spans="1:9" s="174" customFormat="1" ht="18.75" customHeight="1" x14ac:dyDescent="0.2">
      <c r="A3" s="179"/>
      <c r="B3" s="179"/>
      <c r="C3" s="179"/>
      <c r="D3" s="436" t="str">
        <f>'Budget Overview'!D2</f>
        <v>Program Annual Budget</v>
      </c>
      <c r="E3" s="436"/>
      <c r="F3" s="436"/>
      <c r="G3" s="436"/>
    </row>
    <row r="4" spans="1:9" s="174" customFormat="1" ht="18.75" customHeight="1" x14ac:dyDescent="0.2">
      <c r="A4" s="179"/>
      <c r="B4" s="179"/>
      <c r="C4" s="179"/>
      <c r="D4" s="436" t="str">
        <f>'Budget Overview'!D3</f>
        <v>July 1, 2019 through June 30, 2020</v>
      </c>
      <c r="E4" s="436"/>
      <c r="F4" s="436"/>
      <c r="G4" s="436"/>
    </row>
    <row r="5" spans="1:9" s="174" customFormat="1" ht="18.75" customHeight="1" x14ac:dyDescent="0.2">
      <c r="A5" s="179"/>
      <c r="B5" s="179"/>
      <c r="C5" s="179"/>
      <c r="D5" s="179"/>
      <c r="E5" s="179"/>
      <c r="F5" s="179"/>
      <c r="G5" s="179"/>
    </row>
    <row r="6" spans="1:9" s="174" customFormat="1" ht="18.75" customHeight="1" thickBot="1" x14ac:dyDescent="0.25">
      <c r="A6" s="179"/>
      <c r="B6" s="179"/>
      <c r="C6" s="179"/>
      <c r="D6" s="179"/>
      <c r="E6" s="179"/>
      <c r="F6" s="179"/>
      <c r="G6" s="179"/>
    </row>
    <row r="7" spans="1:9" s="174" customFormat="1" ht="35.25" customHeight="1" thickBot="1" x14ac:dyDescent="0.25">
      <c r="A7" s="437" t="s">
        <v>13</v>
      </c>
      <c r="B7" s="438"/>
      <c r="C7" s="439"/>
      <c r="D7" s="440" t="e">
        <f>IF('ECA Use Only'!$B$7=2,TRIM('Budget Overview'!#REF!),'ECA Use Only'!B3)</f>
        <v>#N/A</v>
      </c>
      <c r="E7" s="441"/>
      <c r="F7" s="441"/>
      <c r="G7" s="442"/>
    </row>
    <row r="8" spans="1:9" s="174" customFormat="1" ht="35.25" customHeight="1" thickBot="1" x14ac:dyDescent="0.25">
      <c r="A8" s="437" t="s">
        <v>12</v>
      </c>
      <c r="B8" s="438"/>
      <c r="C8" s="439"/>
      <c r="D8" s="440" t="e">
        <f>IF('ECA Use Only'!$B$7=2,TRIM('Budget Overview'!#REF!),'ECA Use Only'!B4)</f>
        <v>#N/A</v>
      </c>
      <c r="E8" s="441"/>
      <c r="F8" s="441"/>
      <c r="G8" s="442"/>
    </row>
    <row r="9" spans="1:9" s="174" customFormat="1" ht="35.25" customHeight="1" thickBot="1" x14ac:dyDescent="0.25">
      <c r="A9" s="437" t="s">
        <v>11</v>
      </c>
      <c r="B9" s="438"/>
      <c r="C9" s="439"/>
      <c r="D9" s="440" t="e">
        <f>IF('ECA Use Only'!$B$7=2,TRIM('Budget Overview'!#REF!),'ECA Use Only'!B5)</f>
        <v>#N/A</v>
      </c>
      <c r="E9" s="441"/>
      <c r="F9" s="441"/>
      <c r="G9" s="442"/>
    </row>
    <row r="10" spans="1:9" s="174" customFormat="1" ht="35.25" customHeight="1" thickBot="1" x14ac:dyDescent="0.25">
      <c r="A10" s="189"/>
      <c r="B10" s="189"/>
      <c r="C10" s="189"/>
      <c r="D10" s="189"/>
      <c r="E10" s="189"/>
      <c r="F10" s="189"/>
      <c r="G10" s="189"/>
      <c r="H10" s="175"/>
      <c r="I10" s="175"/>
    </row>
    <row r="11" spans="1:9" s="144" customFormat="1" ht="21.75" customHeight="1" thickBot="1" x14ac:dyDescent="0.35">
      <c r="A11" s="443" t="s">
        <v>67</v>
      </c>
      <c r="B11" s="444"/>
      <c r="C11" s="444"/>
      <c r="D11" s="444"/>
      <c r="E11" s="444"/>
      <c r="F11" s="444"/>
      <c r="G11" s="445"/>
    </row>
    <row r="12" spans="1:9" s="144" customFormat="1" ht="21.75" customHeight="1" x14ac:dyDescent="0.2">
      <c r="A12" s="167"/>
      <c r="B12" s="167"/>
      <c r="C12" s="167"/>
      <c r="D12" s="167"/>
      <c r="E12" s="167"/>
      <c r="F12" s="167"/>
      <c r="G12" s="167"/>
    </row>
    <row r="13" spans="1:9" s="144" customFormat="1" ht="21.75" customHeight="1" x14ac:dyDescent="0.25">
      <c r="A13" s="169" t="s">
        <v>68</v>
      </c>
      <c r="B13" s="167"/>
      <c r="C13" s="167"/>
      <c r="D13" s="167"/>
      <c r="E13" s="167"/>
      <c r="F13" s="167"/>
      <c r="G13" s="167"/>
    </row>
    <row r="14" spans="1:9" s="175" customFormat="1" ht="18.75" customHeight="1" x14ac:dyDescent="0.2">
      <c r="A14" s="169" t="s">
        <v>335</v>
      </c>
      <c r="B14" s="189"/>
      <c r="C14" s="189"/>
      <c r="D14" s="189"/>
      <c r="E14" s="189"/>
      <c r="F14" s="189"/>
      <c r="G14" s="189"/>
    </row>
    <row r="15" spans="1:9" s="175" customFormat="1" ht="18.75" customHeight="1" x14ac:dyDescent="0.2">
      <c r="A15" s="169" t="s">
        <v>62</v>
      </c>
      <c r="B15" s="189"/>
      <c r="C15" s="189"/>
      <c r="D15" s="189"/>
      <c r="E15" s="189"/>
      <c r="F15" s="189"/>
      <c r="G15" s="189"/>
    </row>
    <row r="16" spans="1:9" s="174" customFormat="1" ht="22.5" customHeight="1" x14ac:dyDescent="0.2">
      <c r="A16" s="169" t="s">
        <v>91</v>
      </c>
      <c r="B16" s="179"/>
      <c r="C16" s="179"/>
      <c r="D16" s="292"/>
      <c r="E16" s="292"/>
      <c r="F16" s="292"/>
      <c r="G16" s="292"/>
    </row>
    <row r="17" spans="1:7" s="174" customFormat="1" ht="22.5" customHeight="1" x14ac:dyDescent="0.2">
      <c r="A17" s="169" t="s">
        <v>336</v>
      </c>
      <c r="B17" s="179"/>
      <c r="C17" s="179"/>
      <c r="D17" s="292"/>
      <c r="E17" s="292"/>
      <c r="F17" s="292"/>
      <c r="G17" s="292"/>
    </row>
    <row r="18" spans="1:7" s="174" customFormat="1" ht="22.5" customHeight="1" x14ac:dyDescent="0.2">
      <c r="A18" s="189"/>
      <c r="B18" s="179"/>
      <c r="C18" s="179"/>
      <c r="D18" s="292"/>
      <c r="E18" s="292"/>
      <c r="F18" s="292"/>
      <c r="G18" s="292"/>
    </row>
    <row r="19" spans="1:7" s="174" customFormat="1" ht="25.5" x14ac:dyDescent="0.2">
      <c r="A19" s="294" t="s">
        <v>65</v>
      </c>
      <c r="B19" s="179"/>
      <c r="C19" s="179"/>
      <c r="D19" s="312"/>
      <c r="E19" s="313"/>
      <c r="F19" s="314"/>
      <c r="G19" s="315" t="s">
        <v>69</v>
      </c>
    </row>
    <row r="20" spans="1:7" s="174" customFormat="1" ht="12.75" x14ac:dyDescent="0.2">
      <c r="A20" s="179"/>
      <c r="B20" s="179"/>
      <c r="C20" s="179"/>
      <c r="D20" s="167"/>
      <c r="E20" s="167"/>
      <c r="F20" s="167"/>
      <c r="G20" s="167"/>
    </row>
    <row r="21" spans="1:7" s="174" customFormat="1" ht="15.75" x14ac:dyDescent="0.2">
      <c r="A21" s="194" t="s">
        <v>40</v>
      </c>
      <c r="B21" s="194"/>
      <c r="C21" s="179"/>
      <c r="D21" s="179"/>
      <c r="E21" s="179"/>
      <c r="F21" s="179"/>
      <c r="G21" s="195"/>
    </row>
    <row r="22" spans="1:7" s="174" customFormat="1" ht="15" x14ac:dyDescent="0.2">
      <c r="A22" s="179"/>
      <c r="B22" s="196">
        <v>1</v>
      </c>
      <c r="C22" s="197" t="s">
        <v>33</v>
      </c>
      <c r="D22" s="96"/>
      <c r="E22" s="96"/>
      <c r="F22" s="96"/>
      <c r="G22" s="303">
        <f>(SUM(D22:F22))</f>
        <v>0</v>
      </c>
    </row>
    <row r="23" spans="1:7" s="174" customFormat="1" ht="15" x14ac:dyDescent="0.2">
      <c r="A23" s="179"/>
      <c r="B23" s="200">
        <v>2</v>
      </c>
      <c r="C23" s="201" t="s">
        <v>34</v>
      </c>
      <c r="D23" s="96"/>
      <c r="E23" s="96"/>
      <c r="F23" s="96"/>
      <c r="G23" s="303">
        <f>(SUM(D23:F23))</f>
        <v>0</v>
      </c>
    </row>
    <row r="24" spans="1:7" s="174" customFormat="1" ht="14.25" x14ac:dyDescent="0.2">
      <c r="A24" s="179"/>
      <c r="B24" s="179"/>
      <c r="C24" s="203"/>
      <c r="D24" s="274"/>
      <c r="E24" s="274"/>
      <c r="F24" s="274"/>
      <c r="G24" s="304"/>
    </row>
    <row r="25" spans="1:7" s="176" customFormat="1" ht="15.75" x14ac:dyDescent="0.2">
      <c r="A25" s="194" t="s">
        <v>35</v>
      </c>
      <c r="B25" s="194"/>
      <c r="C25" s="206"/>
      <c r="D25" s="276"/>
      <c r="E25" s="276"/>
      <c r="F25" s="276"/>
      <c r="G25" s="305"/>
    </row>
    <row r="26" spans="1:7" s="174" customFormat="1" ht="15" x14ac:dyDescent="0.2">
      <c r="A26" s="179"/>
      <c r="B26" s="196">
        <v>3</v>
      </c>
      <c r="C26" s="209" t="s">
        <v>209</v>
      </c>
      <c r="D26" s="96"/>
      <c r="E26" s="96"/>
      <c r="F26" s="96"/>
      <c r="G26" s="303">
        <f t="shared" ref="G26:G46" si="0">(SUM(D26:F26))</f>
        <v>0</v>
      </c>
    </row>
    <row r="27" spans="1:7" s="174" customFormat="1" ht="15" x14ac:dyDescent="0.2">
      <c r="A27" s="179"/>
      <c r="B27" s="196"/>
      <c r="C27" s="209" t="s">
        <v>210</v>
      </c>
      <c r="D27" s="96"/>
      <c r="E27" s="96"/>
      <c r="F27" s="96"/>
      <c r="G27" s="303">
        <f t="shared" si="0"/>
        <v>0</v>
      </c>
    </row>
    <row r="28" spans="1:7" s="174" customFormat="1" ht="15" x14ac:dyDescent="0.2">
      <c r="A28" s="179"/>
      <c r="B28" s="200">
        <v>4</v>
      </c>
      <c r="C28" s="209" t="s">
        <v>54</v>
      </c>
      <c r="D28" s="96"/>
      <c r="E28" s="96"/>
      <c r="F28" s="96"/>
      <c r="G28" s="303">
        <f t="shared" si="0"/>
        <v>0</v>
      </c>
    </row>
    <row r="29" spans="1:7" s="174" customFormat="1" ht="15" x14ac:dyDescent="0.2">
      <c r="A29" s="179"/>
      <c r="B29" s="200"/>
      <c r="C29" s="209" t="s">
        <v>211</v>
      </c>
      <c r="D29" s="96"/>
      <c r="E29" s="96"/>
      <c r="F29" s="96"/>
      <c r="G29" s="303">
        <f t="shared" si="0"/>
        <v>0</v>
      </c>
    </row>
    <row r="30" spans="1:7" s="174" customFormat="1" ht="15" x14ac:dyDescent="0.2">
      <c r="A30" s="179"/>
      <c r="B30" s="200"/>
      <c r="C30" s="209" t="s">
        <v>212</v>
      </c>
      <c r="D30" s="96"/>
      <c r="E30" s="96"/>
      <c r="F30" s="96"/>
      <c r="G30" s="303">
        <f t="shared" si="0"/>
        <v>0</v>
      </c>
    </row>
    <row r="31" spans="1:7" s="174" customFormat="1" ht="15" x14ac:dyDescent="0.2">
      <c r="A31" s="179"/>
      <c r="B31" s="200">
        <v>5</v>
      </c>
      <c r="C31" s="209" t="s">
        <v>213</v>
      </c>
      <c r="D31" s="96"/>
      <c r="E31" s="96"/>
      <c r="F31" s="96"/>
      <c r="G31" s="303">
        <f t="shared" si="0"/>
        <v>0</v>
      </c>
    </row>
    <row r="32" spans="1:7" s="174" customFormat="1" ht="15" x14ac:dyDescent="0.2">
      <c r="A32" s="179"/>
      <c r="B32" s="200"/>
      <c r="C32" s="209" t="s">
        <v>214</v>
      </c>
      <c r="D32" s="96"/>
      <c r="E32" s="96"/>
      <c r="F32" s="96"/>
      <c r="G32" s="303">
        <f t="shared" si="0"/>
        <v>0</v>
      </c>
    </row>
    <row r="33" spans="1:7" s="174" customFormat="1" ht="15" x14ac:dyDescent="0.2">
      <c r="A33" s="179"/>
      <c r="B33" s="200"/>
      <c r="C33" s="209" t="s">
        <v>231</v>
      </c>
      <c r="D33" s="96"/>
      <c r="E33" s="96"/>
      <c r="F33" s="96"/>
      <c r="G33" s="303">
        <f t="shared" si="0"/>
        <v>0</v>
      </c>
    </row>
    <row r="34" spans="1:7" s="174" customFormat="1" ht="15" x14ac:dyDescent="0.2">
      <c r="A34" s="179"/>
      <c r="B34" s="200">
        <v>6</v>
      </c>
      <c r="C34" s="209" t="s">
        <v>8</v>
      </c>
      <c r="D34" s="96"/>
      <c r="E34" s="96"/>
      <c r="F34" s="96"/>
      <c r="G34" s="303">
        <f t="shared" si="0"/>
        <v>0</v>
      </c>
    </row>
    <row r="35" spans="1:7" s="174" customFormat="1" ht="15" x14ac:dyDescent="0.2">
      <c r="A35" s="179"/>
      <c r="B35" s="200"/>
      <c r="C35" s="209" t="s">
        <v>216</v>
      </c>
      <c r="D35" s="96"/>
      <c r="E35" s="96"/>
      <c r="F35" s="96"/>
      <c r="G35" s="303">
        <f t="shared" si="0"/>
        <v>0</v>
      </c>
    </row>
    <row r="36" spans="1:7" s="174" customFormat="1" ht="15" x14ac:dyDescent="0.2">
      <c r="A36" s="179"/>
      <c r="B36" s="200">
        <v>7</v>
      </c>
      <c r="C36" s="209" t="s">
        <v>217</v>
      </c>
      <c r="D36" s="96"/>
      <c r="E36" s="96"/>
      <c r="F36" s="96"/>
      <c r="G36" s="303">
        <f t="shared" si="0"/>
        <v>0</v>
      </c>
    </row>
    <row r="37" spans="1:7" s="174" customFormat="1" ht="15" x14ac:dyDescent="0.2">
      <c r="A37" s="179"/>
      <c r="B37" s="200"/>
      <c r="C37" s="209" t="s">
        <v>218</v>
      </c>
      <c r="D37" s="96"/>
      <c r="E37" s="96"/>
      <c r="F37" s="96"/>
      <c r="G37" s="303">
        <f t="shared" si="0"/>
        <v>0</v>
      </c>
    </row>
    <row r="38" spans="1:7" s="174" customFormat="1" ht="15" x14ac:dyDescent="0.2">
      <c r="A38" s="179"/>
      <c r="B38" s="200"/>
      <c r="C38" s="209" t="s">
        <v>219</v>
      </c>
      <c r="D38" s="96"/>
      <c r="E38" s="96"/>
      <c r="F38" s="96"/>
      <c r="G38" s="303">
        <f t="shared" si="0"/>
        <v>0</v>
      </c>
    </row>
    <row r="39" spans="1:7" s="174" customFormat="1" ht="15" x14ac:dyDescent="0.2">
      <c r="A39" s="179"/>
      <c r="B39" s="200">
        <v>8</v>
      </c>
      <c r="C39" s="209" t="s">
        <v>220</v>
      </c>
      <c r="D39" s="96"/>
      <c r="E39" s="96"/>
      <c r="F39" s="96"/>
      <c r="G39" s="303">
        <f t="shared" si="0"/>
        <v>0</v>
      </c>
    </row>
    <row r="40" spans="1:7" s="174" customFormat="1" ht="15" x14ac:dyDescent="0.2">
      <c r="A40" s="179"/>
      <c r="B40" s="200"/>
      <c r="C40" s="209" t="s">
        <v>221</v>
      </c>
      <c r="D40" s="96"/>
      <c r="E40" s="96"/>
      <c r="F40" s="96"/>
      <c r="G40" s="303">
        <f t="shared" si="0"/>
        <v>0</v>
      </c>
    </row>
    <row r="41" spans="1:7" s="174" customFormat="1" ht="15" x14ac:dyDescent="0.2">
      <c r="A41" s="179"/>
      <c r="B41" s="200">
        <v>9</v>
      </c>
      <c r="C41" s="209" t="s">
        <v>222</v>
      </c>
      <c r="D41" s="96"/>
      <c r="E41" s="96"/>
      <c r="F41" s="96"/>
      <c r="G41" s="303">
        <f t="shared" si="0"/>
        <v>0</v>
      </c>
    </row>
    <row r="42" spans="1:7" s="174" customFormat="1" ht="15" x14ac:dyDescent="0.2">
      <c r="A42" s="179"/>
      <c r="B42" s="200"/>
      <c r="C42" s="209" t="s">
        <v>232</v>
      </c>
      <c r="D42" s="96"/>
      <c r="E42" s="96"/>
      <c r="F42" s="96"/>
      <c r="G42" s="303">
        <f t="shared" si="0"/>
        <v>0</v>
      </c>
    </row>
    <row r="43" spans="1:7" s="174" customFormat="1" ht="15" x14ac:dyDescent="0.2">
      <c r="A43" s="179"/>
      <c r="B43" s="200"/>
      <c r="C43" s="209" t="s">
        <v>223</v>
      </c>
      <c r="D43" s="96"/>
      <c r="E43" s="96"/>
      <c r="F43" s="96"/>
      <c r="G43" s="303">
        <f t="shared" si="0"/>
        <v>0</v>
      </c>
    </row>
    <row r="44" spans="1:7" s="174" customFormat="1" ht="15" x14ac:dyDescent="0.2">
      <c r="A44" s="179"/>
      <c r="B44" s="200">
        <v>10</v>
      </c>
      <c r="C44" s="209" t="s">
        <v>225</v>
      </c>
      <c r="D44" s="96"/>
      <c r="E44" s="96"/>
      <c r="F44" s="96"/>
      <c r="G44" s="303">
        <f t="shared" si="0"/>
        <v>0</v>
      </c>
    </row>
    <row r="45" spans="1:7" s="174" customFormat="1" ht="15" x14ac:dyDescent="0.2">
      <c r="A45" s="179"/>
      <c r="B45" s="200"/>
      <c r="C45" s="209" t="s">
        <v>226</v>
      </c>
      <c r="D45" s="96"/>
      <c r="E45" s="96"/>
      <c r="F45" s="96"/>
      <c r="G45" s="303">
        <f t="shared" si="0"/>
        <v>0</v>
      </c>
    </row>
    <row r="46" spans="1:7" s="174" customFormat="1" ht="15" x14ac:dyDescent="0.2">
      <c r="A46" s="179"/>
      <c r="B46" s="200"/>
      <c r="C46" s="209" t="s">
        <v>227</v>
      </c>
      <c r="D46" s="96"/>
      <c r="E46" s="96"/>
      <c r="F46" s="96"/>
      <c r="G46" s="303">
        <f t="shared" si="0"/>
        <v>0</v>
      </c>
    </row>
    <row r="47" spans="1:7" s="176" customFormat="1" ht="14.25" x14ac:dyDescent="0.2">
      <c r="A47" s="206"/>
      <c r="B47" s="206"/>
      <c r="C47" s="206"/>
      <c r="D47" s="277"/>
      <c r="E47" s="277"/>
      <c r="F47" s="277"/>
      <c r="G47" s="316"/>
    </row>
    <row r="48" spans="1:7" s="177" customFormat="1" ht="16.5" thickBot="1" x14ac:dyDescent="0.25">
      <c r="A48" s="299" t="s">
        <v>10</v>
      </c>
      <c r="B48" s="299"/>
      <c r="C48" s="300"/>
      <c r="D48" s="307">
        <f>(SUM(D22:D46))</f>
        <v>0</v>
      </c>
      <c r="E48" s="307">
        <f t="shared" ref="E48:F48" si="1">(SUM(E22:E46))</f>
        <v>0</v>
      </c>
      <c r="F48" s="307">
        <f t="shared" si="1"/>
        <v>0</v>
      </c>
      <c r="G48" s="307">
        <f>(SUM(G22:G46))</f>
        <v>0</v>
      </c>
    </row>
    <row r="49" spans="1:7" s="174" customFormat="1" ht="8.25" customHeight="1" x14ac:dyDescent="0.2">
      <c r="A49" s="221"/>
      <c r="B49" s="221"/>
      <c r="C49" s="206"/>
      <c r="D49" s="274"/>
      <c r="E49" s="274"/>
      <c r="F49" s="274"/>
      <c r="G49" s="308"/>
    </row>
    <row r="50" spans="1:7" s="174" customFormat="1" ht="15.75" x14ac:dyDescent="0.2">
      <c r="A50" s="221" t="s">
        <v>9</v>
      </c>
      <c r="B50" s="221"/>
      <c r="C50" s="206"/>
      <c r="D50" s="281"/>
      <c r="E50" s="281"/>
      <c r="F50" s="281"/>
      <c r="G50" s="309"/>
    </row>
    <row r="51" spans="1:7" s="174" customFormat="1" ht="15" x14ac:dyDescent="0.2">
      <c r="A51" s="179"/>
      <c r="B51" s="200">
        <v>11</v>
      </c>
      <c r="C51" s="197" t="s">
        <v>9</v>
      </c>
      <c r="D51" s="83"/>
      <c r="E51" s="83"/>
      <c r="F51" s="83"/>
      <c r="G51" s="303">
        <f>(SUM(D51:F51))</f>
        <v>0</v>
      </c>
    </row>
    <row r="52" spans="1:7" s="174" customFormat="1" ht="8.25" customHeight="1" x14ac:dyDescent="0.2">
      <c r="A52" s="221"/>
      <c r="B52" s="221"/>
      <c r="C52" s="206"/>
      <c r="D52" s="274"/>
      <c r="E52" s="274"/>
      <c r="F52" s="274"/>
      <c r="G52" s="308"/>
    </row>
    <row r="53" spans="1:7" s="177" customFormat="1" ht="16.5" thickBot="1" x14ac:dyDescent="0.25">
      <c r="A53" s="301" t="s">
        <v>7</v>
      </c>
      <c r="B53" s="301"/>
      <c r="C53" s="302"/>
      <c r="D53" s="310">
        <f>(SUM(D48:D51))</f>
        <v>0</v>
      </c>
      <c r="E53" s="310">
        <f t="shared" ref="E53:G53" si="2">(SUM(E48:E51))</f>
        <v>0</v>
      </c>
      <c r="F53" s="310">
        <f t="shared" si="2"/>
        <v>0</v>
      </c>
      <c r="G53" s="310">
        <f t="shared" si="2"/>
        <v>0</v>
      </c>
    </row>
    <row r="54" spans="1:7" ht="18.75" customHeight="1" thickTop="1" x14ac:dyDescent="0.2">
      <c r="C54" s="283"/>
      <c r="D54" s="284"/>
      <c r="E54" s="284"/>
      <c r="F54" s="284"/>
    </row>
    <row r="56" spans="1:7" ht="18.75" customHeight="1" x14ac:dyDescent="0.2">
      <c r="A56" s="285"/>
      <c r="B56" s="285"/>
    </row>
  </sheetData>
  <sheetProtection password="DBEE" sheet="1" objects="1" scenarios="1"/>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9" orientation="portrait" r:id="rId1"/>
  <drawing r:id="rId2"/>
  <legacyDrawing r:id="rId3"/>
  <oleObjects>
    <mc:AlternateContent xmlns:mc="http://schemas.openxmlformats.org/markup-compatibility/2006">
      <mc:Choice Requires="x14">
        <oleObject progId="Acrobat.Document.11" shapeId="7170" r:id="rId4">
          <objectPr defaultSize="0" autoPict="0" r:id="rId5">
            <anchor moveWithCells="1" sizeWithCells="1">
              <from>
                <xdr:col>0</xdr:col>
                <xdr:colOff>0</xdr:colOff>
                <xdr:row>1</xdr:row>
                <xdr:rowOff>0</xdr:rowOff>
              </from>
              <to>
                <xdr:col>2</xdr:col>
                <xdr:colOff>2238375</xdr:colOff>
                <xdr:row>4</xdr:row>
                <xdr:rowOff>123825</xdr:rowOff>
              </to>
            </anchor>
          </objectPr>
        </oleObject>
      </mc:Choice>
      <mc:Fallback>
        <oleObject progId="Acrobat.Document.11" shapeId="7170"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62"/>
  <sheetViews>
    <sheetView zoomScaleNormal="100" workbookViewId="0">
      <selection activeCell="H14" sqref="H14"/>
    </sheetView>
  </sheetViews>
  <sheetFormatPr defaultRowHeight="12.75" x14ac:dyDescent="0.2"/>
  <cols>
    <col min="1" max="1" width="16.28515625" style="144" customWidth="1"/>
    <col min="2" max="2" width="29.7109375" style="144" customWidth="1"/>
    <col min="3" max="3" width="10.140625" style="144" customWidth="1"/>
    <col min="4" max="4" width="12" style="144" bestFit="1" customWidth="1"/>
    <col min="5" max="5" width="11.42578125" style="144" customWidth="1"/>
    <col min="6" max="6" width="17" style="144" customWidth="1"/>
    <col min="7" max="7" width="11.140625" style="144" hidden="1" customWidth="1"/>
    <col min="8" max="16384" width="9.140625" style="144"/>
  </cols>
  <sheetData>
    <row r="1" spans="1:6" x14ac:dyDescent="0.2">
      <c r="A1" s="167"/>
      <c r="B1" s="167"/>
      <c r="C1" s="253"/>
      <c r="D1" s="167"/>
      <c r="E1" s="167"/>
      <c r="F1" s="250">
        <f>'Program Annual Budget'!$D$7</f>
        <v>0</v>
      </c>
    </row>
    <row r="2" spans="1:6" x14ac:dyDescent="0.2">
      <c r="A2" s="167"/>
      <c r="B2" s="167"/>
      <c r="C2" s="253"/>
      <c r="D2" s="167"/>
      <c r="E2" s="167"/>
      <c r="F2" s="250">
        <f>'Program Annual Budget'!$D$8</f>
        <v>0</v>
      </c>
    </row>
    <row r="3" spans="1:6" x14ac:dyDescent="0.2">
      <c r="A3" s="167"/>
      <c r="B3" s="167"/>
      <c r="C3" s="253"/>
      <c r="D3" s="167"/>
      <c r="E3" s="167"/>
      <c r="F3" s="250" t="str">
        <f>'Program Annual Budget'!$D$9</f>
        <v>ECA-C6-ITN-DIV-FY21</v>
      </c>
    </row>
    <row r="4" spans="1:6" x14ac:dyDescent="0.2">
      <c r="A4" s="167"/>
      <c r="B4" s="167"/>
      <c r="C4" s="167"/>
      <c r="D4" s="167"/>
      <c r="E4" s="167"/>
      <c r="F4" s="167"/>
    </row>
    <row r="5" spans="1:6" x14ac:dyDescent="0.2">
      <c r="A5" s="167"/>
      <c r="B5" s="167"/>
      <c r="C5" s="167"/>
      <c r="D5" s="167"/>
      <c r="E5" s="167"/>
      <c r="F5" s="250" t="str">
        <f>"Budget Version - "&amp;'Program Annual Budget'!$G$10</f>
        <v>Budget Version - Original</v>
      </c>
    </row>
    <row r="6" spans="1:6" x14ac:dyDescent="0.2">
      <c r="A6" s="167"/>
      <c r="B6" s="167"/>
      <c r="C6" s="167"/>
      <c r="D6" s="167"/>
      <c r="E6" s="167"/>
      <c r="F6" s="317">
        <f>'Program Annual Budget'!$H$10</f>
        <v>0</v>
      </c>
    </row>
    <row r="7" spans="1:6" ht="13.5" thickBot="1" x14ac:dyDescent="0.25">
      <c r="A7" s="167"/>
      <c r="B7" s="167"/>
      <c r="C7" s="167"/>
      <c r="D7" s="167"/>
      <c r="E7" s="167"/>
      <c r="F7" s="167"/>
    </row>
    <row r="8" spans="1:6" ht="21" thickBot="1" x14ac:dyDescent="0.35">
      <c r="A8" s="446" t="s">
        <v>45</v>
      </c>
      <c r="B8" s="447"/>
      <c r="C8" s="447"/>
      <c r="D8" s="447"/>
      <c r="E8" s="447"/>
      <c r="F8" s="448"/>
    </row>
    <row r="9" spans="1:6" x14ac:dyDescent="0.2">
      <c r="A9" s="318"/>
      <c r="B9" s="167"/>
      <c r="C9" s="167"/>
      <c r="D9" s="167"/>
      <c r="E9" s="167"/>
      <c r="F9" s="167"/>
    </row>
    <row r="10" spans="1:6" x14ac:dyDescent="0.2">
      <c r="A10" s="236" t="s">
        <v>44</v>
      </c>
      <c r="B10" s="236"/>
      <c r="C10" s="236"/>
      <c r="D10" s="167"/>
      <c r="E10" s="167"/>
      <c r="F10" s="167"/>
    </row>
    <row r="11" spans="1:6" x14ac:dyDescent="0.2">
      <c r="A11" s="319" t="s">
        <v>92</v>
      </c>
      <c r="B11" s="319"/>
      <c r="C11" s="319"/>
      <c r="D11" s="167"/>
      <c r="E11" s="167"/>
      <c r="F11" s="167"/>
    </row>
    <row r="12" spans="1:6" x14ac:dyDescent="0.2">
      <c r="A12" s="320" t="s">
        <v>337</v>
      </c>
      <c r="B12" s="321"/>
      <c r="C12" s="321"/>
      <c r="D12" s="167"/>
      <c r="E12" s="167"/>
      <c r="F12" s="167"/>
    </row>
    <row r="13" spans="1:6" x14ac:dyDescent="0.2">
      <c r="A13" s="318" t="s">
        <v>128</v>
      </c>
      <c r="B13" s="167"/>
      <c r="C13" s="167"/>
      <c r="D13" s="167"/>
      <c r="E13" s="167"/>
      <c r="F13" s="167"/>
    </row>
    <row r="14" spans="1:6" x14ac:dyDescent="0.2">
      <c r="A14" s="318" t="s">
        <v>111</v>
      </c>
      <c r="B14" s="167"/>
      <c r="C14" s="167"/>
      <c r="D14" s="167"/>
      <c r="E14" s="167"/>
      <c r="F14" s="167"/>
    </row>
    <row r="15" spans="1:6" x14ac:dyDescent="0.2">
      <c r="A15" s="318" t="s">
        <v>112</v>
      </c>
      <c r="B15" s="167"/>
      <c r="C15" s="167"/>
      <c r="D15" s="167"/>
      <c r="E15" s="167"/>
      <c r="F15" s="167"/>
    </row>
    <row r="16" spans="1:6" x14ac:dyDescent="0.2">
      <c r="A16" s="318" t="s">
        <v>234</v>
      </c>
      <c r="B16" s="167"/>
      <c r="C16" s="167"/>
      <c r="D16" s="167"/>
      <c r="E16" s="167"/>
      <c r="F16" s="167"/>
    </row>
    <row r="17" spans="1:9" x14ac:dyDescent="0.2">
      <c r="A17" s="318"/>
      <c r="B17" s="167"/>
      <c r="C17" s="167"/>
      <c r="D17" s="167"/>
      <c r="E17" s="167"/>
      <c r="F17" s="167"/>
    </row>
    <row r="18" spans="1:9" x14ac:dyDescent="0.2">
      <c r="A18" s="322" t="s">
        <v>108</v>
      </c>
      <c r="B18" s="322"/>
      <c r="C18" s="322"/>
      <c r="D18" s="322"/>
      <c r="E18" s="322"/>
      <c r="F18" s="322"/>
      <c r="G18" s="353"/>
    </row>
    <row r="19" spans="1:9" ht="13.5" thickBot="1" x14ac:dyDescent="0.25">
      <c r="A19" s="322"/>
      <c r="B19" s="322"/>
      <c r="C19" s="322"/>
      <c r="D19" s="322"/>
      <c r="E19" s="322"/>
      <c r="F19" s="322"/>
      <c r="G19" s="353"/>
    </row>
    <row r="20" spans="1:9" ht="30.75" customHeight="1" thickBot="1" x14ac:dyDescent="0.3">
      <c r="A20" s="323" t="s">
        <v>129</v>
      </c>
      <c r="B20" s="324" t="s">
        <v>130</v>
      </c>
      <c r="C20" s="324" t="s">
        <v>1</v>
      </c>
      <c r="D20" s="324" t="s">
        <v>43</v>
      </c>
      <c r="E20" s="324" t="s">
        <v>0</v>
      </c>
      <c r="F20" s="325" t="s">
        <v>93</v>
      </c>
      <c r="G20" s="390" t="s">
        <v>176</v>
      </c>
      <c r="I20" s="178"/>
    </row>
    <row r="21" spans="1:9" ht="42.75" customHeight="1" x14ac:dyDescent="0.2">
      <c r="A21" s="130"/>
      <c r="B21" s="129"/>
      <c r="C21" s="391"/>
      <c r="D21" s="138"/>
      <c r="E21" s="140"/>
      <c r="F21" s="326">
        <f>(((+E21*D21*C21)))</f>
        <v>0</v>
      </c>
      <c r="G21" s="23">
        <f t="shared" ref="G21:G31" si="0">ROUND(+D21*C21,2)</f>
        <v>0</v>
      </c>
    </row>
    <row r="22" spans="1:9" ht="42.75" customHeight="1" x14ac:dyDescent="0.2">
      <c r="A22" s="131"/>
      <c r="B22" s="133"/>
      <c r="C22" s="392"/>
      <c r="D22" s="138"/>
      <c r="E22" s="137"/>
      <c r="F22" s="326">
        <f>(((+E22*D22*C22)))</f>
        <v>0</v>
      </c>
      <c r="G22" s="23">
        <f t="shared" si="0"/>
        <v>0</v>
      </c>
    </row>
    <row r="23" spans="1:9" ht="42.75" customHeight="1" x14ac:dyDescent="0.2">
      <c r="A23" s="131"/>
      <c r="B23" s="133"/>
      <c r="C23" s="392"/>
      <c r="D23" s="138"/>
      <c r="E23" s="137"/>
      <c r="F23" s="326">
        <f t="shared" ref="F23:F31" si="1">(((+E23*D23*C23)))</f>
        <v>0</v>
      </c>
      <c r="G23" s="23">
        <f t="shared" si="0"/>
        <v>0</v>
      </c>
    </row>
    <row r="24" spans="1:9" ht="42.75" customHeight="1" x14ac:dyDescent="0.2">
      <c r="A24" s="131"/>
      <c r="B24" s="133"/>
      <c r="C24" s="392"/>
      <c r="D24" s="138"/>
      <c r="E24" s="137"/>
      <c r="F24" s="326">
        <f t="shared" si="1"/>
        <v>0</v>
      </c>
      <c r="G24" s="23">
        <f t="shared" si="0"/>
        <v>0</v>
      </c>
    </row>
    <row r="25" spans="1:9" ht="42.75" customHeight="1" x14ac:dyDescent="0.2">
      <c r="A25" s="131"/>
      <c r="B25" s="133"/>
      <c r="C25" s="392"/>
      <c r="D25" s="138"/>
      <c r="E25" s="137"/>
      <c r="F25" s="326">
        <f t="shared" si="1"/>
        <v>0</v>
      </c>
      <c r="G25" s="23">
        <f t="shared" si="0"/>
        <v>0</v>
      </c>
    </row>
    <row r="26" spans="1:9" ht="42.75" customHeight="1" x14ac:dyDescent="0.2">
      <c r="A26" s="131"/>
      <c r="B26" s="133"/>
      <c r="C26" s="392"/>
      <c r="D26" s="138"/>
      <c r="E26" s="137"/>
      <c r="F26" s="326">
        <f t="shared" si="1"/>
        <v>0</v>
      </c>
      <c r="G26" s="23">
        <f t="shared" si="0"/>
        <v>0</v>
      </c>
    </row>
    <row r="27" spans="1:9" ht="42.75" customHeight="1" x14ac:dyDescent="0.2">
      <c r="A27" s="131"/>
      <c r="B27" s="393"/>
      <c r="C27" s="392"/>
      <c r="D27" s="138"/>
      <c r="E27" s="137"/>
      <c r="F27" s="326">
        <f t="shared" si="1"/>
        <v>0</v>
      </c>
      <c r="G27" s="23">
        <f t="shared" si="0"/>
        <v>0</v>
      </c>
    </row>
    <row r="28" spans="1:9" ht="42.75" customHeight="1" x14ac:dyDescent="0.2">
      <c r="A28" s="131"/>
      <c r="B28" s="133"/>
      <c r="C28" s="392"/>
      <c r="D28" s="138"/>
      <c r="E28" s="137"/>
      <c r="F28" s="326">
        <f t="shared" si="1"/>
        <v>0</v>
      </c>
      <c r="G28" s="23">
        <f t="shared" si="0"/>
        <v>0</v>
      </c>
    </row>
    <row r="29" spans="1:9" ht="42.75" customHeight="1" x14ac:dyDescent="0.2">
      <c r="A29" s="131"/>
      <c r="B29" s="133"/>
      <c r="C29" s="392"/>
      <c r="D29" s="138"/>
      <c r="E29" s="137"/>
      <c r="F29" s="326">
        <f t="shared" si="1"/>
        <v>0</v>
      </c>
      <c r="G29" s="23">
        <f t="shared" si="0"/>
        <v>0</v>
      </c>
    </row>
    <row r="30" spans="1:9" ht="42.75" customHeight="1" x14ac:dyDescent="0.2">
      <c r="A30" s="131"/>
      <c r="B30" s="133"/>
      <c r="C30" s="392"/>
      <c r="D30" s="138"/>
      <c r="E30" s="137"/>
      <c r="F30" s="326">
        <f t="shared" si="1"/>
        <v>0</v>
      </c>
      <c r="G30" s="23">
        <f t="shared" si="0"/>
        <v>0</v>
      </c>
    </row>
    <row r="31" spans="1:9" ht="42.75" customHeight="1" x14ac:dyDescent="0.2">
      <c r="A31" s="131"/>
      <c r="B31" s="133"/>
      <c r="C31" s="392"/>
      <c r="D31" s="138"/>
      <c r="E31" s="137"/>
      <c r="F31" s="326">
        <f t="shared" si="1"/>
        <v>0</v>
      </c>
      <c r="G31" s="23">
        <f t="shared" si="0"/>
        <v>0</v>
      </c>
    </row>
    <row r="32" spans="1:9" ht="42.75" customHeight="1" thickBot="1" x14ac:dyDescent="0.25">
      <c r="A32" s="394"/>
      <c r="B32" s="395" t="s">
        <v>131</v>
      </c>
      <c r="C32" s="396">
        <f>IF(F33=0,0,-F32/(SUM(F21:F31)+F62))</f>
        <v>0</v>
      </c>
      <c r="D32" s="397"/>
      <c r="E32" s="28"/>
      <c r="F32" s="326">
        <f>+E32</f>
        <v>0</v>
      </c>
      <c r="G32" s="398"/>
      <c r="I32" s="239"/>
    </row>
    <row r="33" spans="1:9" ht="26.25" customHeight="1" thickBot="1" x14ac:dyDescent="0.25">
      <c r="A33" s="175"/>
      <c r="B33" s="175"/>
      <c r="C33" s="327" t="s">
        <v>46</v>
      </c>
      <c r="D33" s="328">
        <f>G33</f>
        <v>0</v>
      </c>
      <c r="E33" s="329" t="s">
        <v>133</v>
      </c>
      <c r="F33" s="330">
        <f>SUM(F21:F32)</f>
        <v>0</v>
      </c>
      <c r="G33" s="399">
        <f>ROUND(SUM(G21:G32),4)</f>
        <v>0</v>
      </c>
    </row>
    <row r="35" spans="1:9" x14ac:dyDescent="0.2">
      <c r="A35" s="167"/>
      <c r="B35" s="167"/>
      <c r="C35" s="167"/>
      <c r="D35" s="167"/>
      <c r="E35" s="167"/>
      <c r="F35" s="167"/>
    </row>
    <row r="36" spans="1:9" x14ac:dyDescent="0.2">
      <c r="A36" s="167"/>
      <c r="B36" s="167"/>
      <c r="C36" s="253"/>
      <c r="D36" s="167"/>
      <c r="E36" s="167"/>
      <c r="F36" s="250">
        <f>'Program Annual Budget'!$D$7</f>
        <v>0</v>
      </c>
    </row>
    <row r="37" spans="1:9" x14ac:dyDescent="0.2">
      <c r="A37" s="167"/>
      <c r="B37" s="167"/>
      <c r="C37" s="253"/>
      <c r="D37" s="167"/>
      <c r="E37" s="167"/>
      <c r="F37" s="250">
        <f>'Program Annual Budget'!$D$8</f>
        <v>0</v>
      </c>
    </row>
    <row r="38" spans="1:9" x14ac:dyDescent="0.2">
      <c r="A38" s="167"/>
      <c r="B38" s="167"/>
      <c r="C38" s="253"/>
      <c r="D38" s="167"/>
      <c r="E38" s="167"/>
      <c r="F38" s="250" t="str">
        <f>'Program Annual Budget'!$D$9</f>
        <v>ECA-C6-ITN-DIV-FY21</v>
      </c>
    </row>
    <row r="39" spans="1:9" x14ac:dyDescent="0.2">
      <c r="A39" s="167"/>
      <c r="B39" s="167"/>
      <c r="C39" s="167"/>
      <c r="D39" s="167"/>
      <c r="E39" s="167"/>
      <c r="F39" s="167"/>
    </row>
    <row r="40" spans="1:9" x14ac:dyDescent="0.2">
      <c r="A40" s="167"/>
      <c r="B40" s="167"/>
      <c r="C40" s="167"/>
      <c r="D40" s="167"/>
      <c r="E40" s="167"/>
      <c r="F40" s="250" t="str">
        <f>"Budget Version - "&amp;'Program Annual Budget'!$G$10</f>
        <v>Budget Version - Original</v>
      </c>
    </row>
    <row r="41" spans="1:9" x14ac:dyDescent="0.2">
      <c r="A41" s="167"/>
      <c r="B41" s="167"/>
      <c r="C41" s="167"/>
      <c r="D41" s="167"/>
      <c r="E41" s="167"/>
      <c r="F41" s="317">
        <f>'Program Annual Budget'!$H$10</f>
        <v>0</v>
      </c>
    </row>
    <row r="42" spans="1:9" ht="13.5" thickBot="1" x14ac:dyDescent="0.25">
      <c r="A42" s="167"/>
      <c r="B42" s="167"/>
      <c r="C42" s="167"/>
      <c r="D42" s="167"/>
      <c r="E42" s="167"/>
      <c r="F42" s="167"/>
    </row>
    <row r="43" spans="1:9" ht="21" thickBot="1" x14ac:dyDescent="0.35">
      <c r="A43" s="446" t="s">
        <v>132</v>
      </c>
      <c r="B43" s="447"/>
      <c r="C43" s="447"/>
      <c r="D43" s="447"/>
      <c r="E43" s="447"/>
      <c r="F43" s="448"/>
    </row>
    <row r="44" spans="1:9" x14ac:dyDescent="0.2">
      <c r="A44" s="318"/>
      <c r="B44" s="167"/>
      <c r="C44" s="167"/>
      <c r="D44" s="167"/>
      <c r="E44" s="167"/>
      <c r="F44" s="167"/>
    </row>
    <row r="45" spans="1:9" ht="13.5" thickBot="1" x14ac:dyDescent="0.25">
      <c r="A45" s="322"/>
      <c r="B45" s="322"/>
      <c r="C45" s="322"/>
      <c r="D45" s="322"/>
      <c r="E45" s="322"/>
      <c r="F45" s="322"/>
      <c r="G45" s="353"/>
    </row>
    <row r="46" spans="1:9" ht="30.75" customHeight="1" thickBot="1" x14ac:dyDescent="0.3">
      <c r="A46" s="323" t="s">
        <v>129</v>
      </c>
      <c r="B46" s="324" t="s">
        <v>130</v>
      </c>
      <c r="C46" s="324" t="s">
        <v>1</v>
      </c>
      <c r="D46" s="324" t="s">
        <v>43</v>
      </c>
      <c r="E46" s="324" t="s">
        <v>0</v>
      </c>
      <c r="F46" s="325" t="s">
        <v>93</v>
      </c>
      <c r="G46" s="390" t="s">
        <v>176</v>
      </c>
      <c r="I46" s="178"/>
    </row>
    <row r="47" spans="1:9" ht="42.75" customHeight="1" x14ac:dyDescent="0.2">
      <c r="A47" s="25"/>
      <c r="B47" s="29" t="s">
        <v>134</v>
      </c>
      <c r="C47" s="400"/>
      <c r="D47" s="21"/>
      <c r="E47" s="27"/>
      <c r="F47" s="326">
        <f>(((+E47*D47*C47)))</f>
        <v>0</v>
      </c>
      <c r="G47" s="23">
        <f t="shared" ref="G47:G61" si="2">ROUND(+D47*C47,2)</f>
        <v>0</v>
      </c>
    </row>
    <row r="48" spans="1:9" ht="42.75" customHeight="1" x14ac:dyDescent="0.2">
      <c r="A48" s="131"/>
      <c r="B48" s="133"/>
      <c r="C48" s="392"/>
      <c r="D48" s="138"/>
      <c r="E48" s="137"/>
      <c r="F48" s="326">
        <f t="shared" ref="F48:F61" si="3">(((+E48*D48*C48)))</f>
        <v>0</v>
      </c>
      <c r="G48" s="23">
        <f t="shared" si="2"/>
        <v>0</v>
      </c>
    </row>
    <row r="49" spans="1:9" ht="42.75" customHeight="1" x14ac:dyDescent="0.2">
      <c r="A49" s="131"/>
      <c r="B49" s="133"/>
      <c r="C49" s="392"/>
      <c r="D49" s="138"/>
      <c r="E49" s="137"/>
      <c r="F49" s="326">
        <f t="shared" si="3"/>
        <v>0</v>
      </c>
      <c r="G49" s="23">
        <f t="shared" si="2"/>
        <v>0</v>
      </c>
    </row>
    <row r="50" spans="1:9" ht="42.75" customHeight="1" x14ac:dyDescent="0.2">
      <c r="A50" s="131"/>
      <c r="B50" s="133"/>
      <c r="C50" s="392"/>
      <c r="D50" s="138"/>
      <c r="E50" s="137"/>
      <c r="F50" s="326">
        <f t="shared" si="3"/>
        <v>0</v>
      </c>
      <c r="G50" s="23">
        <f t="shared" si="2"/>
        <v>0</v>
      </c>
    </row>
    <row r="51" spans="1:9" ht="42.75" customHeight="1" x14ac:dyDescent="0.2">
      <c r="A51" s="131"/>
      <c r="B51" s="133"/>
      <c r="C51" s="392"/>
      <c r="D51" s="138"/>
      <c r="E51" s="137"/>
      <c r="F51" s="326">
        <f t="shared" si="3"/>
        <v>0</v>
      </c>
      <c r="G51" s="23">
        <f t="shared" si="2"/>
        <v>0</v>
      </c>
    </row>
    <row r="52" spans="1:9" ht="42.75" customHeight="1" x14ac:dyDescent="0.2">
      <c r="A52" s="131"/>
      <c r="B52" s="133"/>
      <c r="C52" s="392"/>
      <c r="D52" s="138"/>
      <c r="E52" s="137"/>
      <c r="F52" s="326">
        <f t="shared" si="3"/>
        <v>0</v>
      </c>
      <c r="G52" s="23">
        <f t="shared" si="2"/>
        <v>0</v>
      </c>
    </row>
    <row r="53" spans="1:9" ht="42.75" customHeight="1" x14ac:dyDescent="0.2">
      <c r="A53" s="131"/>
      <c r="B53" s="133"/>
      <c r="C53" s="392"/>
      <c r="D53" s="138"/>
      <c r="E53" s="137"/>
      <c r="F53" s="326">
        <f t="shared" si="3"/>
        <v>0</v>
      </c>
      <c r="G53" s="23">
        <f t="shared" si="2"/>
        <v>0</v>
      </c>
    </row>
    <row r="54" spans="1:9" ht="42.75" customHeight="1" x14ac:dyDescent="0.2">
      <c r="A54" s="25"/>
      <c r="B54" s="26"/>
      <c r="C54" s="400"/>
      <c r="D54" s="21"/>
      <c r="E54" s="27"/>
      <c r="F54" s="326">
        <f t="shared" si="3"/>
        <v>0</v>
      </c>
      <c r="G54" s="23">
        <f t="shared" si="2"/>
        <v>0</v>
      </c>
    </row>
    <row r="55" spans="1:9" ht="42.75" customHeight="1" x14ac:dyDescent="0.2">
      <c r="A55" s="25"/>
      <c r="B55" s="26"/>
      <c r="C55" s="400"/>
      <c r="D55" s="21"/>
      <c r="E55" s="27"/>
      <c r="F55" s="326">
        <f t="shared" si="3"/>
        <v>0</v>
      </c>
      <c r="G55" s="23">
        <f t="shared" si="2"/>
        <v>0</v>
      </c>
    </row>
    <row r="56" spans="1:9" ht="42.75" customHeight="1" x14ac:dyDescent="0.2">
      <c r="A56" s="25"/>
      <c r="B56" s="26"/>
      <c r="C56" s="400"/>
      <c r="D56" s="21"/>
      <c r="E56" s="27"/>
      <c r="F56" s="326">
        <f t="shared" si="3"/>
        <v>0</v>
      </c>
      <c r="G56" s="23">
        <f t="shared" si="2"/>
        <v>0</v>
      </c>
    </row>
    <row r="57" spans="1:9" ht="42.75" customHeight="1" x14ac:dyDescent="0.2">
      <c r="A57" s="25"/>
      <c r="B57" s="26"/>
      <c r="C57" s="400"/>
      <c r="D57" s="21"/>
      <c r="E57" s="27"/>
      <c r="F57" s="326">
        <f t="shared" si="3"/>
        <v>0</v>
      </c>
      <c r="G57" s="23">
        <f t="shared" si="2"/>
        <v>0</v>
      </c>
    </row>
    <row r="58" spans="1:9" ht="42.75" customHeight="1" x14ac:dyDescent="0.2">
      <c r="A58" s="25"/>
      <c r="B58" s="26"/>
      <c r="C58" s="400"/>
      <c r="D58" s="21"/>
      <c r="E58" s="27"/>
      <c r="F58" s="326">
        <f t="shared" si="3"/>
        <v>0</v>
      </c>
      <c r="G58" s="23">
        <f t="shared" si="2"/>
        <v>0</v>
      </c>
    </row>
    <row r="59" spans="1:9" ht="42.75" customHeight="1" x14ac:dyDescent="0.2">
      <c r="A59" s="25"/>
      <c r="B59" s="26"/>
      <c r="C59" s="400"/>
      <c r="D59" s="21"/>
      <c r="E59" s="27"/>
      <c r="F59" s="326">
        <f t="shared" si="3"/>
        <v>0</v>
      </c>
      <c r="G59" s="23">
        <f t="shared" si="2"/>
        <v>0</v>
      </c>
    </row>
    <row r="60" spans="1:9" ht="42.75" customHeight="1" x14ac:dyDescent="0.2">
      <c r="A60" s="25"/>
      <c r="B60" s="26"/>
      <c r="C60" s="400"/>
      <c r="D60" s="21"/>
      <c r="E60" s="27"/>
      <c r="F60" s="326">
        <f t="shared" si="3"/>
        <v>0</v>
      </c>
      <c r="G60" s="23">
        <f t="shared" si="2"/>
        <v>0</v>
      </c>
    </row>
    <row r="61" spans="1:9" ht="42.75" customHeight="1" x14ac:dyDescent="0.2">
      <c r="A61" s="25"/>
      <c r="B61" s="26"/>
      <c r="C61" s="400"/>
      <c r="D61" s="21"/>
      <c r="E61" s="27"/>
      <c r="F61" s="326">
        <f t="shared" si="3"/>
        <v>0</v>
      </c>
      <c r="G61" s="23">
        <f t="shared" si="2"/>
        <v>0</v>
      </c>
      <c r="I61" s="239"/>
    </row>
    <row r="62" spans="1:9" ht="26.25" customHeight="1" thickBot="1" x14ac:dyDescent="0.25">
      <c r="A62" s="175"/>
      <c r="B62" s="175"/>
      <c r="C62" s="327" t="s">
        <v>46</v>
      </c>
      <c r="D62" s="328">
        <f>G62</f>
        <v>0</v>
      </c>
      <c r="E62" s="329" t="s">
        <v>133</v>
      </c>
      <c r="F62" s="330">
        <f>SUM(F47:F61)</f>
        <v>0</v>
      </c>
      <c r="G62" s="399">
        <f>ROUND(SUM(G47:G61),4)</f>
        <v>0</v>
      </c>
    </row>
  </sheetData>
  <sheetProtection password="DBEE" sheet="1" objects="1" scenarios="1"/>
  <mergeCells count="2">
    <mergeCell ref="A8:F8"/>
    <mergeCell ref="A43:F43"/>
  </mergeCells>
  <pageMargins left="0.73" right="0.3" top="0.27" bottom="0.26" header="0.3" footer="0.3"/>
  <pageSetup scale="90" fitToHeight="2" orientation="portrait" r:id="rId1"/>
  <rowBreaks count="1" manualBreakCount="1">
    <brk id="35" max="6" man="1"/>
  </rowBreaks>
  <drawing r:id="rId2"/>
  <legacyDrawing r:id="rId3"/>
  <oleObjects>
    <mc:AlternateContent xmlns:mc="http://schemas.openxmlformats.org/markup-compatibility/2006">
      <mc:Choice Requires="x14">
        <oleObject progId="Acrobat.Document.11" shapeId="8193" r:id="rId4">
          <objectPr defaultSize="0" autoPict="0" r:id="rId5">
            <anchor moveWithCells="1" sizeWithCells="1">
              <from>
                <xdr:col>0</xdr:col>
                <xdr:colOff>0</xdr:colOff>
                <xdr:row>1</xdr:row>
                <xdr:rowOff>76200</xdr:rowOff>
              </from>
              <to>
                <xdr:col>1</xdr:col>
                <xdr:colOff>1781175</xdr:colOff>
                <xdr:row>6</xdr:row>
                <xdr:rowOff>104775</xdr:rowOff>
              </to>
            </anchor>
          </objectPr>
        </oleObject>
      </mc:Choice>
      <mc:Fallback>
        <oleObject progId="Acrobat.Document.11" shapeId="81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CB27B106F2384E91CB43E954052F11" ma:contentTypeVersion="11" ma:contentTypeDescription="Create a new document." ma:contentTypeScope="" ma:versionID="eb0c9f52d9665a924b238a8742d5b652">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EADC392-7B5B-45AE-B6B1-5C19F297143A}">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11770E3-75BC-4F05-9E95-D363F6CD9053}">
  <ds:schemaRefs>
    <ds:schemaRef ds:uri="http://schemas.microsoft.com/sharepoint/v3/contenttype/forms"/>
  </ds:schemaRefs>
</ds:datastoreItem>
</file>

<file path=customXml/itemProps3.xml><?xml version="1.0" encoding="utf-8"?>
<ds:datastoreItem xmlns:ds="http://schemas.openxmlformats.org/officeDocument/2006/customXml" ds:itemID="{BBF51884-87C7-4B4B-83EE-E8A163CC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ECA Use Only</vt:lpstr>
      <vt:lpstr>Agencies C6</vt:lpstr>
      <vt:lpstr>Instructions</vt:lpstr>
      <vt:lpstr>Budget Overview</vt:lpstr>
      <vt:lpstr>Program Annual Budget</vt:lpstr>
      <vt:lpstr>Budget Projection</vt:lpstr>
      <vt:lpstr>Carry Forward Funding</vt:lpstr>
      <vt:lpstr>Other Funding Sources</vt:lpstr>
      <vt:lpstr>1. Salaries</vt:lpstr>
      <vt:lpstr>2. Benefits</vt:lpstr>
      <vt:lpstr>3. Recruitment</vt:lpstr>
      <vt:lpstr>4. Office Supplies</vt:lpstr>
      <vt:lpstr>5. Communications</vt:lpstr>
      <vt:lpstr>6. Travel</vt:lpstr>
      <vt:lpstr>7. Equipment</vt:lpstr>
      <vt:lpstr>8. Occupancy</vt:lpstr>
      <vt:lpstr>9. Professional</vt:lpstr>
      <vt:lpstr>10. Dues-Licenses-Advertising</vt:lpstr>
      <vt:lpstr>11. Indirect</vt:lpstr>
      <vt:lpstr>Modified Total Direct Costs</vt:lpstr>
      <vt:lpstr>Budget Questions-Responses</vt:lpstr>
      <vt:lpstr>ECA Approval Sheet</vt:lpstr>
      <vt:lpstr>'1. Salaries'!Print_Area</vt:lpstr>
      <vt:lpstr>'10. Dues-Licenses-Advertising'!Print_Area</vt:lpstr>
      <vt:lpstr>'11. Indirect'!Print_Area</vt:lpstr>
      <vt:lpstr>'2. Benefits'!Print_Area</vt:lpstr>
      <vt:lpstr>'3. Recruitment'!Print_Area</vt:lpstr>
      <vt:lpstr>'4. Office Supplies'!Print_Area</vt:lpstr>
      <vt:lpstr>'5. Communications'!Print_Area</vt:lpstr>
      <vt:lpstr>'6. Travel'!Print_Area</vt:lpstr>
      <vt:lpstr>'7. Equipment'!Print_Area</vt:lpstr>
      <vt:lpstr>'8. Occupancy'!Print_Area</vt:lpstr>
      <vt:lpstr>'9. Professional'!Print_Area</vt:lpstr>
      <vt:lpstr>'Budget Overview'!Print_Area</vt:lpstr>
      <vt:lpstr>'Budget Projection'!Print_Area</vt:lpstr>
      <vt:lpstr>'Carry Forward Funding'!Print_Area</vt:lpstr>
      <vt:lpstr>Instructions!Print_Area</vt:lpstr>
      <vt:lpstr>'Other Funding Sources'!Print_Area</vt:lpstr>
      <vt:lpstr>'Program Annual Budget'!Print_Area</vt:lpstr>
      <vt:lpstr>'Budget Questions-Responses'!Print_Titles</vt:lpstr>
    </vt:vector>
  </TitlesOfParts>
  <Company>Sarasota Family YMCA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Gilbert</dc:creator>
  <cp:lastModifiedBy>Jason Thomas</cp:lastModifiedBy>
  <cp:lastPrinted>2017-06-01T20:44:12Z</cp:lastPrinted>
  <dcterms:created xsi:type="dcterms:W3CDTF">2003-12-08T16:12:07Z</dcterms:created>
  <dcterms:modified xsi:type="dcterms:W3CDTF">2020-01-07T16:15:37Z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0x01010028CB27B106F2384E91CB43E954052F11</vt:lpwstr>
  </property>
  <property fmtid="{D5CDD505-2E9C-101B-9397-08002B2CF9AE}" pid="3" name="Contract Status">
    <vt:lpwstr>Wordsmithing</vt:lpwstr>
  </property>
</Properties>
</file>